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3455" activeTab="0"/>
  </bookViews>
  <sheets>
    <sheet name="Anmeldeliste" sheetId="1" r:id="rId1"/>
    <sheet name="Vereine" sheetId="2" r:id="rId2"/>
  </sheets>
  <externalReferences>
    <externalReference r:id="rId5"/>
  </externalReferences>
  <definedNames>
    <definedName name="_xlnm.Print_Area" localSheetId="0">'Anmeldeliste'!$B$2:$H$206</definedName>
    <definedName name="_xlnm.Print_Titles" localSheetId="0">'Anmeldeliste'!$2:$6</definedName>
    <definedName name="Teilnehmerzahl" localSheetId="0">#REF!</definedName>
    <definedName name="Teilnehmerzahl">#REF!</definedName>
    <definedName name="Vereine" localSheetId="0">#REF!</definedName>
    <definedName name="Vereine">#REF!</definedName>
  </definedNames>
  <calcPr fullCalcOnLoad="1"/>
</workbook>
</file>

<file path=xl/sharedStrings.xml><?xml version="1.0" encoding="utf-8"?>
<sst xmlns="http://schemas.openxmlformats.org/spreadsheetml/2006/main" count="215" uniqueCount="174">
  <si>
    <t>U18</t>
  </si>
  <si>
    <t>lfd.   Nr.</t>
  </si>
  <si>
    <t>Damen</t>
  </si>
  <si>
    <t>Bezahlt</t>
  </si>
  <si>
    <t>Verein</t>
  </si>
  <si>
    <t>Name</t>
  </si>
  <si>
    <t>Vorname</t>
  </si>
  <si>
    <t>Celtic Berlin</t>
  </si>
  <si>
    <t>Vereinslos</t>
  </si>
  <si>
    <t>Anzahl</t>
  </si>
  <si>
    <t>1. Murgtäler TKC</t>
  </si>
  <si>
    <t>Spieltrieb Yilipulli Gießen</t>
  </si>
  <si>
    <t>TKF Swedish Devil (S)</t>
  </si>
  <si>
    <t>1.TKC 86 Kaiserslautern</t>
  </si>
  <si>
    <t>SpVgg. Balltick Kiel</t>
  </si>
  <si>
    <t>TKG Adersheim</t>
  </si>
  <si>
    <t>Baden Hotspurs (CH)</t>
  </si>
  <si>
    <t>SpVgg. Halbau Berlin</t>
  </si>
  <si>
    <t>TKG Essener Löwen</t>
  </si>
  <si>
    <t>Baracudas Amberg</t>
  </si>
  <si>
    <t>Sülzer TK Köln</t>
  </si>
  <si>
    <t>TKG Weiler</t>
  </si>
  <si>
    <t>Borussia 88 TKC Schwerte</t>
  </si>
  <si>
    <t>SV Kelheimwinzer</t>
  </si>
  <si>
    <t>TKG Wolfsburg</t>
  </si>
  <si>
    <t>TFB 77 Drispenstedt</t>
  </si>
  <si>
    <t>TKV Grönwohld</t>
  </si>
  <si>
    <t>Delligser SC</t>
  </si>
  <si>
    <t>TFC Alemannia Neumünster</t>
  </si>
  <si>
    <t>TKV Jerze</t>
  </si>
  <si>
    <t>Duisburg</t>
  </si>
  <si>
    <t>TFC Dynamo Zürich</t>
  </si>
  <si>
    <t>TKV Mönchengladbach HB</t>
  </si>
  <si>
    <t>Dynamo Düsseldorf</t>
  </si>
  <si>
    <t>TFC Phöbus Cuxhaven 82</t>
  </si>
  <si>
    <t>TKVgg Remseck</t>
  </si>
  <si>
    <t>Eisenfüß Würzburg</t>
  </si>
  <si>
    <t>TFG 38 Hildesheim</t>
  </si>
  <si>
    <t>Tornado 09 Dortmund</t>
  </si>
  <si>
    <t>Flinke Finger Bruck</t>
  </si>
  <si>
    <t>TFG 80 Buxtehude</t>
  </si>
  <si>
    <t>Viktoria Bad Oldesloe</t>
  </si>
  <si>
    <t>Fortuna Post Göppingen</t>
  </si>
  <si>
    <t>TK Rheinland United</t>
  </si>
  <si>
    <t>SG Rheinland / Düsseldorf</t>
  </si>
  <si>
    <t>Germania 09 Neukölln</t>
  </si>
  <si>
    <t>TKC 1986 Gevelsberg</t>
  </si>
  <si>
    <t>Hansa Herford</t>
  </si>
  <si>
    <t>TKC 71 Hirschlanden</t>
  </si>
  <si>
    <t>Herkules Kassel</t>
  </si>
  <si>
    <t>Herkules Kicker Kassel</t>
  </si>
  <si>
    <t>TKC 91 Nürnberg</t>
  </si>
  <si>
    <t>TKC Mutz Bern</t>
  </si>
  <si>
    <t>Lokomotive Omega Dortmund</t>
  </si>
  <si>
    <t xml:space="preserve">TKC Birmensdorf Eagles </t>
  </si>
  <si>
    <t>TKC Phoenix Herne</t>
  </si>
  <si>
    <t>MTV Moisburg</t>
  </si>
  <si>
    <t>TKC Flamengo Berlin</t>
  </si>
  <si>
    <t>TKC Dreiländereck Magden (CH)</t>
  </si>
  <si>
    <t>Olympia Rhein-Ruhr</t>
  </si>
  <si>
    <t>TKC Fortuna Düdinghausen</t>
  </si>
  <si>
    <t>1. TKC Scorpions Kierspe</t>
  </si>
  <si>
    <t>OTC 90 Amberg</t>
  </si>
  <si>
    <t>TKC Gallus Frankfurt</t>
  </si>
  <si>
    <t>Leppard United (CH)</t>
  </si>
  <si>
    <t>Pegasus 92 Hannover</t>
  </si>
  <si>
    <t>TKC Headbangers Balingen</t>
  </si>
  <si>
    <t>TKC Menden</t>
  </si>
  <si>
    <t>PWR 78 Wasseralfingen</t>
  </si>
  <si>
    <t>SV Neusatz</t>
  </si>
  <si>
    <t>Schlachtenbummler Bochum</t>
  </si>
  <si>
    <t>TKC Ostwestfalen Devils</t>
  </si>
  <si>
    <t>TKF Wild Boys Oftersheim</t>
  </si>
  <si>
    <t>SG 94 Hannover</t>
  </si>
  <si>
    <t>TKC Panzing</t>
  </si>
  <si>
    <t>TKV weiß weiß Steinbeck</t>
  </si>
  <si>
    <t>SG Karlsruhe/Mainz</t>
  </si>
  <si>
    <t>TKC Phönix Herne</t>
  </si>
  <si>
    <t>SK Schangel Schöppenstedt</t>
  </si>
  <si>
    <t>TKC Preußen Waltrop 80</t>
  </si>
  <si>
    <t>Spandauer Filzteufel 09</t>
  </si>
  <si>
    <t>TKC Sprockhövel 92</t>
  </si>
  <si>
    <t>Ostdeutsche Einzelmeisterschaft</t>
  </si>
  <si>
    <t>Teilnehmer</t>
  </si>
  <si>
    <t xml:space="preserve">  Verein</t>
  </si>
  <si>
    <t>Oberbayern München</t>
  </si>
  <si>
    <t>Spree Cup</t>
  </si>
  <si>
    <t>32. ODEM</t>
  </si>
  <si>
    <t>FF Bruck</t>
  </si>
  <si>
    <t>Kälin</t>
  </si>
  <si>
    <t>Markus</t>
  </si>
  <si>
    <t>Filzteufel</t>
  </si>
  <si>
    <t>Schirmer</t>
  </si>
  <si>
    <t>Detlef</t>
  </si>
  <si>
    <t>Tuma</t>
  </si>
  <si>
    <t>Peter</t>
  </si>
  <si>
    <t>Kuch</t>
  </si>
  <si>
    <t>Christian</t>
  </si>
  <si>
    <t>SG Wolfsburg/Adersheim</t>
  </si>
  <si>
    <t>Pfaff</t>
  </si>
  <si>
    <t>Stephan</t>
  </si>
  <si>
    <t>Kalentzi</t>
  </si>
  <si>
    <t>Michael</t>
  </si>
  <si>
    <t>Thieke</t>
  </si>
  <si>
    <t>Baumgart</t>
  </si>
  <si>
    <t>Myrko</t>
  </si>
  <si>
    <t>Frankfurt</t>
  </si>
  <si>
    <t>Gottschalk</t>
  </si>
  <si>
    <t>Max</t>
  </si>
  <si>
    <t>Kröning</t>
  </si>
  <si>
    <t>Andreas</t>
  </si>
  <si>
    <t>Kaiserslautern</t>
  </si>
  <si>
    <t>Merke</t>
  </si>
  <si>
    <t>Artur</t>
  </si>
  <si>
    <t>Leinz</t>
  </si>
  <si>
    <t>Martin</t>
  </si>
  <si>
    <t>Grönwohld</t>
  </si>
  <si>
    <t>Schäfer</t>
  </si>
  <si>
    <t>Kai</t>
  </si>
  <si>
    <t>Marl - Hamm</t>
  </si>
  <si>
    <t>Müller</t>
  </si>
  <si>
    <t>Oliver</t>
  </si>
  <si>
    <t>Böttger</t>
  </si>
  <si>
    <t>Leon</t>
  </si>
  <si>
    <t>Gevelsberg</t>
  </si>
  <si>
    <t>Gies</t>
  </si>
  <si>
    <t>Siggi</t>
  </si>
  <si>
    <t>Winter</t>
  </si>
  <si>
    <t>Manu</t>
  </si>
  <si>
    <t>X</t>
  </si>
  <si>
    <t>Waltrop</t>
  </si>
  <si>
    <t>Helbig</t>
  </si>
  <si>
    <t>Wasseralfingen</t>
  </si>
  <si>
    <t>Weber</t>
  </si>
  <si>
    <t>Jakob</t>
  </si>
  <si>
    <t>Nürnberg</t>
  </si>
  <si>
    <t>Berger</t>
  </si>
  <si>
    <t>Felix</t>
  </si>
  <si>
    <t>Dobler</t>
  </si>
  <si>
    <t>Jobst</t>
  </si>
  <si>
    <t>Ernst</t>
  </si>
  <si>
    <t>Kraus</t>
  </si>
  <si>
    <t>Hans</t>
  </si>
  <si>
    <t>Lorenzen</t>
  </si>
  <si>
    <t>Deckert</t>
  </si>
  <si>
    <t>Peters</t>
  </si>
  <si>
    <t>Erich</t>
  </si>
  <si>
    <t>Lach</t>
  </si>
  <si>
    <t>André</t>
  </si>
  <si>
    <t>Meister</t>
  </si>
  <si>
    <t>Chrigu</t>
  </si>
  <si>
    <t>Bastian</t>
  </si>
  <si>
    <t>Basel</t>
  </si>
  <si>
    <t>Reng</t>
  </si>
  <si>
    <t>Ferdinand</t>
  </si>
  <si>
    <t>Flamengo</t>
  </si>
  <si>
    <t>Asmis</t>
  </si>
  <si>
    <t>Knut</t>
  </si>
  <si>
    <t>Schau</t>
  </si>
  <si>
    <t>Hardy</t>
  </si>
  <si>
    <t>Scheffler</t>
  </si>
  <si>
    <t>Uwe</t>
  </si>
  <si>
    <t>Halbau</t>
  </si>
  <si>
    <t>Jaenisch</t>
  </si>
  <si>
    <t>Marco</t>
  </si>
  <si>
    <t>Drispenstedt</t>
  </si>
  <si>
    <t>Kuhn</t>
  </si>
  <si>
    <t>Jörg</t>
  </si>
  <si>
    <t>Bialk</t>
  </si>
  <si>
    <t>Daniel</t>
  </si>
  <si>
    <t>Lungela</t>
  </si>
  <si>
    <t>Aimé</t>
  </si>
  <si>
    <t>Nieder</t>
  </si>
  <si>
    <t>Berthold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</si>
</sst>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d/m/yy\ h:mm;@"/>
    <numFmt numFmtId="173" formatCode="[$-407]d/\ mmmm\ yyyy;@"/>
    <numFmt numFmtId="174" formatCode="[$-407]mmmmm;@"/>
    <numFmt numFmtId="175" formatCode="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sz val="10"/>
      <name val="Comic Sans MS"/>
      <family val="4"/>
    </font>
    <font>
      <b/>
      <i/>
      <sz val="32"/>
      <name val="Comic Sans MS"/>
      <family val="4"/>
    </font>
    <font>
      <sz val="32"/>
      <name val="Arial"/>
      <family val="2"/>
    </font>
    <font>
      <i/>
      <sz val="28"/>
      <name val="Comic Sans MS"/>
      <family val="4"/>
    </font>
    <font>
      <sz val="28"/>
      <name val="Arial"/>
      <family val="2"/>
    </font>
    <font>
      <sz val="7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i/>
      <sz val="10"/>
      <name val="Comic Sans MS"/>
      <family val="4"/>
    </font>
    <font>
      <b/>
      <i/>
      <sz val="18"/>
      <name val="Comic Sans MS"/>
      <family val="4"/>
    </font>
    <font>
      <strike/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4"/>
      <color indexed="10"/>
      <name val="Comic Sans MS"/>
      <family val="4"/>
    </font>
    <font>
      <b/>
      <i/>
      <sz val="14"/>
      <color indexed="9"/>
      <name val="Comic Sans MS"/>
      <family val="4"/>
    </font>
    <font>
      <sz val="14"/>
      <color indexed="9"/>
      <name val="Comic Sans MS"/>
      <family val="4"/>
    </font>
    <font>
      <i/>
      <sz val="36"/>
      <color indexed="9"/>
      <name val="Bernard MT Condense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4"/>
      <color rgb="FFFF0000"/>
      <name val="Comic Sans MS"/>
      <family val="4"/>
    </font>
    <font>
      <b/>
      <i/>
      <sz val="14"/>
      <color theme="0"/>
      <name val="Comic Sans MS"/>
      <family val="4"/>
    </font>
    <font>
      <sz val="14"/>
      <color theme="0"/>
      <name val="Comic Sans MS"/>
      <family val="4"/>
    </font>
    <font>
      <i/>
      <sz val="36"/>
      <color theme="0"/>
      <name val="Bernard MT Condense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33" borderId="0" xfId="51" applyFont="1" applyFill="1" applyAlignment="1">
      <alignment horizontal="center"/>
      <protection/>
    </xf>
    <xf numFmtId="0" fontId="0" fillId="33" borderId="0" xfId="51" applyFill="1">
      <alignment/>
      <protection/>
    </xf>
    <xf numFmtId="0" fontId="3" fillId="33" borderId="0" xfId="51" applyFont="1" applyFill="1">
      <alignment/>
      <protection/>
    </xf>
    <xf numFmtId="0" fontId="57" fillId="33" borderId="0" xfId="51" applyFont="1" applyFill="1" applyBorder="1">
      <alignment/>
      <protection/>
    </xf>
    <xf numFmtId="0" fontId="6" fillId="33" borderId="0" xfId="51" applyFont="1" applyFill="1" applyAlignment="1">
      <alignment vertical="center"/>
      <protection/>
    </xf>
    <xf numFmtId="0" fontId="58" fillId="33" borderId="0" xfId="51" applyFont="1" applyFill="1" applyBorder="1" applyAlignment="1">
      <alignment vertical="center"/>
      <protection/>
    </xf>
    <xf numFmtId="0" fontId="0" fillId="33" borderId="0" xfId="51" applyFont="1" applyFill="1">
      <alignment/>
      <protection/>
    </xf>
    <xf numFmtId="0" fontId="0" fillId="33" borderId="0" xfId="51" applyFont="1" applyFill="1" applyBorder="1">
      <alignment/>
      <protection/>
    </xf>
    <xf numFmtId="0" fontId="5" fillId="0" borderId="10" xfId="51" applyFont="1" applyFill="1" applyBorder="1" applyAlignment="1" applyProtection="1">
      <alignment horizontal="left" vertical="center"/>
      <protection locked="0"/>
    </xf>
    <xf numFmtId="0" fontId="6" fillId="0" borderId="11" xfId="51" applyFont="1" applyFill="1" applyBorder="1" applyAlignment="1" applyProtection="1">
      <alignment horizontal="center" vertical="center"/>
      <protection locked="0"/>
    </xf>
    <xf numFmtId="0" fontId="6" fillId="0" borderId="12" xfId="51" applyFont="1" applyFill="1" applyBorder="1" applyAlignment="1" applyProtection="1">
      <alignment horizontal="center" vertical="center"/>
      <protection locked="0"/>
    </xf>
    <xf numFmtId="0" fontId="5" fillId="0" borderId="13" xfId="51" applyFont="1" applyFill="1" applyBorder="1" applyAlignment="1" applyProtection="1">
      <alignment horizontal="left" vertical="center"/>
      <protection locked="0"/>
    </xf>
    <xf numFmtId="0" fontId="59" fillId="33" borderId="0" xfId="51" applyFont="1" applyFill="1" applyBorder="1" applyAlignment="1" applyProtection="1">
      <alignment vertical="center"/>
      <protection/>
    </xf>
    <xf numFmtId="0" fontId="6" fillId="0" borderId="11" xfId="51" applyFont="1" applyFill="1" applyBorder="1" applyAlignment="1" applyProtection="1">
      <alignment horizontal="left" vertical="center"/>
      <protection locked="0"/>
    </xf>
    <xf numFmtId="0" fontId="60" fillId="33" borderId="0" xfId="51" applyFont="1" applyFill="1" applyAlignment="1">
      <alignment vertical="center"/>
      <protection/>
    </xf>
    <xf numFmtId="0" fontId="14" fillId="33" borderId="0" xfId="51" applyFont="1" applyFill="1" applyAlignment="1">
      <alignment horizontal="right" vertical="center"/>
      <protection/>
    </xf>
    <xf numFmtId="0" fontId="15" fillId="33" borderId="0" xfId="51" applyFont="1" applyFill="1" applyAlignment="1">
      <alignment horizontal="right"/>
      <protection/>
    </xf>
    <xf numFmtId="0" fontId="14" fillId="33" borderId="0" xfId="51" applyFont="1" applyFill="1" applyAlignment="1">
      <alignment horizontal="right" vertical="top"/>
      <protection/>
    </xf>
    <xf numFmtId="0" fontId="14" fillId="33" borderId="0" xfId="51" applyFont="1" applyFill="1" applyAlignment="1">
      <alignment horizontal="right"/>
      <protection/>
    </xf>
    <xf numFmtId="0" fontId="8" fillId="34" borderId="0" xfId="0" applyFont="1" applyFill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8" fillId="0" borderId="15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4" fillId="35" borderId="2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13" fillId="36" borderId="28" xfId="51" applyFont="1" applyFill="1" applyBorder="1" applyAlignment="1">
      <alignment horizontal="center" vertical="center" wrapText="1"/>
      <protection/>
    </xf>
    <xf numFmtId="0" fontId="6" fillId="36" borderId="29" xfId="51" applyFont="1" applyFill="1" applyBorder="1" applyAlignment="1">
      <alignment horizontal="left" vertical="center"/>
      <protection/>
    </xf>
    <xf numFmtId="0" fontId="6" fillId="36" borderId="28" xfId="51" applyFont="1" applyFill="1" applyBorder="1" applyAlignment="1">
      <alignment horizontal="left" vertical="center"/>
      <protection/>
    </xf>
    <xf numFmtId="0" fontId="6" fillId="36" borderId="30" xfId="51" applyFont="1" applyFill="1" applyBorder="1" applyAlignment="1">
      <alignment horizontal="left" vertical="center"/>
      <protection/>
    </xf>
    <xf numFmtId="0" fontId="7" fillId="36" borderId="29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 applyProtection="1">
      <alignment horizontal="left" vertical="center"/>
      <protection locked="0"/>
    </xf>
    <xf numFmtId="0" fontId="5" fillId="0" borderId="32" xfId="51" applyFont="1" applyFill="1" applyBorder="1" applyAlignment="1" applyProtection="1">
      <alignment horizontal="left" vertical="center"/>
      <protection locked="0"/>
    </xf>
    <xf numFmtId="0" fontId="5" fillId="0" borderId="33" xfId="51" applyFont="1" applyFill="1" applyBorder="1" applyAlignment="1" applyProtection="1">
      <alignment horizontal="left" vertical="center"/>
      <protection locked="0"/>
    </xf>
    <xf numFmtId="0" fontId="6" fillId="0" borderId="31" xfId="51" applyFont="1" applyFill="1" applyBorder="1" applyAlignment="1" applyProtection="1">
      <alignment horizontal="center" vertical="center"/>
      <protection locked="0"/>
    </xf>
    <xf numFmtId="0" fontId="4" fillId="36" borderId="34" xfId="51" applyFont="1" applyFill="1" applyBorder="1" applyAlignment="1">
      <alignment horizontal="center" vertical="center"/>
      <protection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32" xfId="51" applyFont="1" applyFill="1" applyBorder="1" applyAlignment="1">
      <alignment horizontal="center" vertical="center"/>
      <protection/>
    </xf>
    <xf numFmtId="0" fontId="6" fillId="0" borderId="35" xfId="51" applyFont="1" applyFill="1" applyBorder="1" applyAlignment="1" applyProtection="1">
      <alignment horizontal="left" vertical="center"/>
      <protection locked="0"/>
    </xf>
    <xf numFmtId="0" fontId="5" fillId="0" borderId="36" xfId="51" applyFont="1" applyFill="1" applyBorder="1" applyAlignment="1" applyProtection="1">
      <alignment horizontal="left" vertical="center"/>
      <protection locked="0"/>
    </xf>
    <xf numFmtId="0" fontId="5" fillId="0" borderId="37" xfId="51" applyFont="1" applyFill="1" applyBorder="1" applyAlignment="1" applyProtection="1">
      <alignment horizontal="left" vertical="center"/>
      <protection locked="0"/>
    </xf>
    <xf numFmtId="0" fontId="9" fillId="37" borderId="38" xfId="52" applyFont="1" applyFill="1" applyBorder="1" applyAlignment="1">
      <alignment horizontal="center"/>
      <protection/>
    </xf>
    <xf numFmtId="0" fontId="10" fillId="37" borderId="39" xfId="0" applyFont="1" applyFill="1" applyBorder="1" applyAlignment="1">
      <alignment horizontal="center"/>
    </xf>
    <xf numFmtId="0" fontId="10" fillId="37" borderId="40" xfId="0" applyFont="1" applyFill="1" applyBorder="1" applyAlignment="1">
      <alignment horizontal="center"/>
    </xf>
    <xf numFmtId="0" fontId="10" fillId="37" borderId="41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42" xfId="0" applyFont="1" applyFill="1" applyBorder="1" applyAlignment="1">
      <alignment horizontal="center"/>
    </xf>
    <xf numFmtId="0" fontId="11" fillId="37" borderId="41" xfId="52" applyFont="1" applyFill="1" applyBorder="1" applyAlignment="1">
      <alignment horizontal="center" vertical="top"/>
      <protection/>
    </xf>
    <xf numFmtId="0" fontId="12" fillId="37" borderId="0" xfId="0" applyFont="1" applyFill="1" applyBorder="1" applyAlignment="1">
      <alignment horizontal="center" vertical="top"/>
    </xf>
    <xf numFmtId="0" fontId="12" fillId="37" borderId="42" xfId="0" applyFont="1" applyFill="1" applyBorder="1" applyAlignment="1">
      <alignment horizontal="center" vertical="top"/>
    </xf>
    <xf numFmtId="0" fontId="12" fillId="37" borderId="43" xfId="0" applyFont="1" applyFill="1" applyBorder="1" applyAlignment="1">
      <alignment horizontal="center" vertical="top"/>
    </xf>
    <xf numFmtId="0" fontId="12" fillId="37" borderId="44" xfId="0" applyFont="1" applyFill="1" applyBorder="1" applyAlignment="1">
      <alignment horizontal="center" vertical="top"/>
    </xf>
    <xf numFmtId="0" fontId="12" fillId="37" borderId="45" xfId="0" applyFont="1" applyFill="1" applyBorder="1" applyAlignment="1">
      <alignment horizontal="center" vertical="top"/>
    </xf>
    <xf numFmtId="0" fontId="61" fillId="33" borderId="0" xfId="51" applyFont="1" applyFill="1" applyBorder="1" applyAlignment="1">
      <alignment horizontal="left" vertical="center"/>
      <protection/>
    </xf>
    <xf numFmtId="0" fontId="5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auto="1"/>
      </font>
      <fill>
        <patternFill>
          <bgColor theme="6" tint="0.3999499976634979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190500</xdr:rowOff>
    </xdr:from>
    <xdr:to>
      <xdr:col>2</xdr:col>
      <xdr:colOff>914400</xdr:colOff>
      <xdr:row>4</xdr:row>
      <xdr:rowOff>161925</xdr:rowOff>
    </xdr:to>
    <xdr:pic>
      <xdr:nvPicPr>
        <xdr:cNvPr id="1" name="Picture 7" descr="Celti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845510">
          <a:off x="657225" y="5905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</xdr:row>
      <xdr:rowOff>114300</xdr:rowOff>
    </xdr:from>
    <xdr:to>
      <xdr:col>7</xdr:col>
      <xdr:colOff>381000</xdr:colOff>
      <xdr:row>4</xdr:row>
      <xdr:rowOff>171450</xdr:rowOff>
    </xdr:to>
    <xdr:pic>
      <xdr:nvPicPr>
        <xdr:cNvPr id="2" name="Grafik 3" descr="sft.png"/>
        <xdr:cNvPicPr preferRelativeResize="1">
          <a:picLocks noChangeAspect="1"/>
        </xdr:cNvPicPr>
      </xdr:nvPicPr>
      <xdr:blipFill>
        <a:blip r:embed="rId2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tretch>
          <a:fillRect/>
        </a:stretch>
      </xdr:blipFill>
      <xdr:spPr>
        <a:xfrm rot="846958">
          <a:off x="5295900" y="514350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y%20und%20Ralf\Downloads\1.%204.%20Berlin%20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lin Op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256"/>
  <sheetViews>
    <sheetView showGridLines="0" showRowColHeaders="0" tabSelected="1" zoomScale="95" zoomScaleNormal="95" zoomScalePageLayoutView="0" workbookViewId="0" topLeftCell="A1">
      <pane ySplit="6" topLeftCell="A29" activePane="bottomLeft" state="frozen"/>
      <selection pane="topLeft" activeCell="A1" sqref="A1"/>
      <selection pane="bottomLeft" activeCell="C47" sqref="C47"/>
    </sheetView>
  </sheetViews>
  <sheetFormatPr defaultColWidth="11.421875" defaultRowHeight="12.75"/>
  <cols>
    <col min="1" max="1" width="5.7109375" style="2" customWidth="1"/>
    <col min="2" max="2" width="4.7109375" style="1" customWidth="1"/>
    <col min="3" max="3" width="20.7109375" style="2" customWidth="1"/>
    <col min="4" max="5" width="20.7109375" style="3" customWidth="1"/>
    <col min="6" max="8" width="8.7109375" style="2" customWidth="1"/>
    <col min="9" max="9" width="9.7109375" style="4" customWidth="1"/>
    <col min="10" max="16384" width="11.421875" style="2" customWidth="1"/>
  </cols>
  <sheetData>
    <row r="1" spans="2:8" s="4" customFormat="1" ht="31.5" customHeight="1" thickBot="1">
      <c r="B1" s="1"/>
      <c r="C1" s="2"/>
      <c r="D1" s="3"/>
      <c r="E1" s="3"/>
      <c r="F1" s="2"/>
      <c r="G1" s="2"/>
      <c r="H1" s="2"/>
    </row>
    <row r="2" spans="2:8" s="4" customFormat="1" ht="25.5" customHeight="1">
      <c r="B2" s="56" t="s">
        <v>87</v>
      </c>
      <c r="C2" s="57"/>
      <c r="D2" s="57"/>
      <c r="E2" s="57"/>
      <c r="F2" s="57"/>
      <c r="G2" s="57"/>
      <c r="H2" s="58"/>
    </row>
    <row r="3" spans="2:8" s="4" customFormat="1" ht="30.75" customHeight="1">
      <c r="B3" s="59"/>
      <c r="C3" s="60"/>
      <c r="D3" s="60"/>
      <c r="E3" s="60"/>
      <c r="F3" s="60"/>
      <c r="G3" s="60"/>
      <c r="H3" s="61"/>
    </row>
    <row r="4" spans="2:8" s="4" customFormat="1" ht="30.75" customHeight="1">
      <c r="B4" s="62" t="s">
        <v>86</v>
      </c>
      <c r="C4" s="63"/>
      <c r="D4" s="63"/>
      <c r="E4" s="63"/>
      <c r="F4" s="63"/>
      <c r="G4" s="63"/>
      <c r="H4" s="64"/>
    </row>
    <row r="5" spans="2:9" s="4" customFormat="1" ht="25.5" customHeight="1" thickBot="1">
      <c r="B5" s="65"/>
      <c r="C5" s="66"/>
      <c r="D5" s="66"/>
      <c r="E5" s="66"/>
      <c r="F5" s="66"/>
      <c r="G5" s="66"/>
      <c r="H5" s="67"/>
      <c r="I5" s="68"/>
    </row>
    <row r="6" spans="2:9" s="4" customFormat="1" ht="27.75" customHeight="1" thickBot="1">
      <c r="B6" s="41" t="s">
        <v>1</v>
      </c>
      <c r="C6" s="42" t="s">
        <v>4</v>
      </c>
      <c r="D6" s="43" t="s">
        <v>5</v>
      </c>
      <c r="E6" s="44" t="s">
        <v>6</v>
      </c>
      <c r="F6" s="45" t="s">
        <v>0</v>
      </c>
      <c r="G6" s="45" t="s">
        <v>2</v>
      </c>
      <c r="H6" s="45" t="s">
        <v>3</v>
      </c>
      <c r="I6" s="68"/>
    </row>
    <row r="7" spans="1:9" s="5" customFormat="1" ht="25.5" customHeight="1">
      <c r="A7" s="18">
        <v>1</v>
      </c>
      <c r="B7" s="50">
        <v>1</v>
      </c>
      <c r="C7" s="14" t="s">
        <v>88</v>
      </c>
      <c r="D7" s="9" t="s">
        <v>89</v>
      </c>
      <c r="E7" s="12" t="s">
        <v>90</v>
      </c>
      <c r="F7" s="11"/>
      <c r="G7" s="11"/>
      <c r="H7" s="11"/>
      <c r="I7" s="13"/>
    </row>
    <row r="8" spans="1:8" s="5" customFormat="1" ht="25.5" customHeight="1">
      <c r="A8" s="16"/>
      <c r="B8" s="51">
        <v>2</v>
      </c>
      <c r="C8" s="14" t="s">
        <v>91</v>
      </c>
      <c r="D8" s="9" t="s">
        <v>92</v>
      </c>
      <c r="E8" s="12" t="s">
        <v>93</v>
      </c>
      <c r="F8" s="10"/>
      <c r="G8" s="10"/>
      <c r="H8" s="10"/>
    </row>
    <row r="9" spans="1:8" s="5" customFormat="1" ht="25.5" customHeight="1">
      <c r="A9" s="16"/>
      <c r="B9" s="51">
        <v>3</v>
      </c>
      <c r="C9" s="14" t="s">
        <v>8</v>
      </c>
      <c r="D9" s="9" t="s">
        <v>94</v>
      </c>
      <c r="E9" s="12" t="s">
        <v>95</v>
      </c>
      <c r="F9" s="10"/>
      <c r="G9" s="10"/>
      <c r="H9" s="10"/>
    </row>
    <row r="10" spans="1:8" s="5" customFormat="1" ht="25.5" customHeight="1">
      <c r="A10" s="16"/>
      <c r="B10" s="51">
        <v>4</v>
      </c>
      <c r="C10" s="14" t="s">
        <v>91</v>
      </c>
      <c r="D10" s="9" t="s">
        <v>96</v>
      </c>
      <c r="E10" s="12" t="s">
        <v>97</v>
      </c>
      <c r="F10" s="10"/>
      <c r="G10" s="10"/>
      <c r="H10" s="10"/>
    </row>
    <row r="11" spans="1:8" s="5" customFormat="1" ht="25.5" customHeight="1">
      <c r="A11" s="16"/>
      <c r="B11" s="51">
        <v>5</v>
      </c>
      <c r="C11" s="14" t="s">
        <v>98</v>
      </c>
      <c r="D11" s="9" t="s">
        <v>99</v>
      </c>
      <c r="E11" s="12" t="s">
        <v>100</v>
      </c>
      <c r="F11" s="10"/>
      <c r="G11" s="10"/>
      <c r="H11" s="10"/>
    </row>
    <row r="12" spans="1:11" s="5" customFormat="1" ht="25.5" customHeight="1">
      <c r="A12" s="16"/>
      <c r="B12" s="51">
        <v>6</v>
      </c>
      <c r="C12" s="14" t="s">
        <v>91</v>
      </c>
      <c r="D12" s="9" t="s">
        <v>101</v>
      </c>
      <c r="E12" s="12" t="s">
        <v>102</v>
      </c>
      <c r="F12" s="10"/>
      <c r="G12" s="10"/>
      <c r="H12" s="10"/>
      <c r="K12" s="15"/>
    </row>
    <row r="13" spans="1:8" s="5" customFormat="1" ht="25.5" customHeight="1">
      <c r="A13" s="16"/>
      <c r="B13" s="51">
        <v>7</v>
      </c>
      <c r="C13" s="14" t="s">
        <v>7</v>
      </c>
      <c r="D13" s="9" t="s">
        <v>103</v>
      </c>
      <c r="E13" s="12" t="s">
        <v>97</v>
      </c>
      <c r="F13" s="10"/>
      <c r="G13" s="10"/>
      <c r="H13" s="10"/>
    </row>
    <row r="14" spans="1:8" s="5" customFormat="1" ht="25.5" customHeight="1">
      <c r="A14" s="16"/>
      <c r="B14" s="51">
        <v>8</v>
      </c>
      <c r="C14" s="14" t="s">
        <v>98</v>
      </c>
      <c r="D14" s="9" t="s">
        <v>104</v>
      </c>
      <c r="E14" s="12" t="s">
        <v>105</v>
      </c>
      <c r="F14" s="10"/>
      <c r="G14" s="10"/>
      <c r="H14" s="10"/>
    </row>
    <row r="15" spans="1:8" s="5" customFormat="1" ht="25.5" customHeight="1">
      <c r="A15" s="16"/>
      <c r="B15" s="51">
        <v>9</v>
      </c>
      <c r="C15" s="14" t="s">
        <v>106</v>
      </c>
      <c r="D15" s="9" t="s">
        <v>107</v>
      </c>
      <c r="E15" s="12" t="s">
        <v>108</v>
      </c>
      <c r="F15" s="10"/>
      <c r="G15" s="10"/>
      <c r="H15" s="10"/>
    </row>
    <row r="16" spans="1:8" s="5" customFormat="1" ht="25.5" customHeight="1">
      <c r="A16" s="16"/>
      <c r="B16" s="51">
        <v>10</v>
      </c>
      <c r="C16" s="14" t="s">
        <v>98</v>
      </c>
      <c r="D16" s="9" t="s">
        <v>109</v>
      </c>
      <c r="E16" s="12" t="s">
        <v>110</v>
      </c>
      <c r="F16" s="10"/>
      <c r="G16" s="10"/>
      <c r="H16" s="10"/>
    </row>
    <row r="17" spans="1:8" s="5" customFormat="1" ht="25.5" customHeight="1">
      <c r="A17" s="16"/>
      <c r="B17" s="51">
        <v>11</v>
      </c>
      <c r="C17" s="14" t="s">
        <v>111</v>
      </c>
      <c r="D17" s="9" t="s">
        <v>112</v>
      </c>
      <c r="E17" s="12" t="s">
        <v>113</v>
      </c>
      <c r="F17" s="10"/>
      <c r="G17" s="10"/>
      <c r="H17" s="10"/>
    </row>
    <row r="18" spans="1:8" s="5" customFormat="1" ht="25.5" customHeight="1">
      <c r="A18" s="16"/>
      <c r="B18" s="51">
        <v>12</v>
      </c>
      <c r="C18" s="14" t="s">
        <v>98</v>
      </c>
      <c r="D18" s="9" t="s">
        <v>114</v>
      </c>
      <c r="E18" s="12" t="s">
        <v>115</v>
      </c>
      <c r="F18" s="10"/>
      <c r="G18" s="10"/>
      <c r="H18" s="10"/>
    </row>
    <row r="19" spans="1:8" s="5" customFormat="1" ht="25.5" customHeight="1">
      <c r="A19" s="16"/>
      <c r="B19" s="51">
        <v>13</v>
      </c>
      <c r="C19" s="14" t="s">
        <v>116</v>
      </c>
      <c r="D19" s="9" t="s">
        <v>117</v>
      </c>
      <c r="E19" s="12" t="s">
        <v>118</v>
      </c>
      <c r="F19" s="10"/>
      <c r="G19" s="10"/>
      <c r="H19" s="10"/>
    </row>
    <row r="20" spans="1:8" s="5" customFormat="1" ht="25.5" customHeight="1">
      <c r="A20" s="16"/>
      <c r="B20" s="51">
        <v>14</v>
      </c>
      <c r="C20" s="14" t="s">
        <v>119</v>
      </c>
      <c r="D20" s="9" t="s">
        <v>120</v>
      </c>
      <c r="E20" s="12" t="s">
        <v>121</v>
      </c>
      <c r="F20" s="10"/>
      <c r="G20" s="10"/>
      <c r="H20" s="10"/>
    </row>
    <row r="21" spans="1:8" s="5" customFormat="1" ht="25.5" customHeight="1">
      <c r="A21" s="16"/>
      <c r="B21" s="51">
        <v>15</v>
      </c>
      <c r="C21" s="14" t="s">
        <v>111</v>
      </c>
      <c r="D21" s="9" t="s">
        <v>122</v>
      </c>
      <c r="E21" s="12" t="s">
        <v>123</v>
      </c>
      <c r="F21" s="10"/>
      <c r="G21" s="10"/>
      <c r="H21" s="10"/>
    </row>
    <row r="22" spans="1:8" s="5" customFormat="1" ht="25.5" customHeight="1">
      <c r="A22" s="16"/>
      <c r="B22" s="51">
        <v>16</v>
      </c>
      <c r="C22" s="14" t="s">
        <v>124</v>
      </c>
      <c r="D22" s="9" t="s">
        <v>125</v>
      </c>
      <c r="E22" s="12" t="s">
        <v>126</v>
      </c>
      <c r="F22" s="10"/>
      <c r="G22" s="10"/>
      <c r="H22" s="10"/>
    </row>
    <row r="23" spans="1:8" s="5" customFormat="1" ht="25.5" customHeight="1">
      <c r="A23" s="16"/>
      <c r="B23" s="51">
        <v>17</v>
      </c>
      <c r="C23" s="14" t="s">
        <v>124</v>
      </c>
      <c r="D23" s="9" t="s">
        <v>127</v>
      </c>
      <c r="E23" s="12" t="s">
        <v>128</v>
      </c>
      <c r="F23" s="10"/>
      <c r="G23" s="10" t="s">
        <v>129</v>
      </c>
      <c r="H23" s="10"/>
    </row>
    <row r="24" spans="1:8" s="5" customFormat="1" ht="25.5" customHeight="1">
      <c r="A24" s="16"/>
      <c r="B24" s="51">
        <v>18</v>
      </c>
      <c r="C24" s="14" t="s">
        <v>130</v>
      </c>
      <c r="D24" s="9" t="s">
        <v>131</v>
      </c>
      <c r="E24" s="12" t="s">
        <v>110</v>
      </c>
      <c r="F24" s="10"/>
      <c r="G24" s="10"/>
      <c r="H24" s="10"/>
    </row>
    <row r="25" spans="1:8" s="5" customFormat="1" ht="25.5" customHeight="1">
      <c r="A25" s="16"/>
      <c r="B25" s="51">
        <v>19</v>
      </c>
      <c r="C25" s="53" t="s">
        <v>132</v>
      </c>
      <c r="D25" s="54" t="s">
        <v>133</v>
      </c>
      <c r="E25" s="55" t="s">
        <v>134</v>
      </c>
      <c r="F25" s="10"/>
      <c r="G25" s="10"/>
      <c r="H25" s="10"/>
    </row>
    <row r="26" spans="1:8" s="5" customFormat="1" ht="25.5" customHeight="1">
      <c r="A26" s="16"/>
      <c r="B26" s="51">
        <v>20</v>
      </c>
      <c r="C26" s="14" t="s">
        <v>135</v>
      </c>
      <c r="D26" s="9" t="s">
        <v>136</v>
      </c>
      <c r="E26" s="12" t="s">
        <v>137</v>
      </c>
      <c r="F26" s="10"/>
      <c r="G26" s="10"/>
      <c r="H26" s="10"/>
    </row>
    <row r="27" spans="1:8" s="5" customFormat="1" ht="25.5" customHeight="1">
      <c r="A27" s="16"/>
      <c r="B27" s="51">
        <v>21</v>
      </c>
      <c r="C27" s="14" t="s">
        <v>135</v>
      </c>
      <c r="D27" s="9" t="s">
        <v>138</v>
      </c>
      <c r="E27" s="12" t="s">
        <v>95</v>
      </c>
      <c r="F27" s="10"/>
      <c r="G27" s="10"/>
      <c r="H27" s="10"/>
    </row>
    <row r="28" spans="1:8" s="5" customFormat="1" ht="25.5" customHeight="1">
      <c r="A28" s="16"/>
      <c r="B28" s="51">
        <v>22</v>
      </c>
      <c r="C28" s="14" t="s">
        <v>135</v>
      </c>
      <c r="D28" s="9" t="s">
        <v>139</v>
      </c>
      <c r="E28" s="12" t="s">
        <v>140</v>
      </c>
      <c r="F28" s="10"/>
      <c r="G28" s="10"/>
      <c r="H28" s="10"/>
    </row>
    <row r="29" spans="1:8" s="5" customFormat="1" ht="25.5" customHeight="1">
      <c r="A29" s="16"/>
      <c r="B29" s="51">
        <v>23</v>
      </c>
      <c r="C29" s="14" t="s">
        <v>135</v>
      </c>
      <c r="D29" s="9" t="s">
        <v>141</v>
      </c>
      <c r="E29" s="12" t="s">
        <v>142</v>
      </c>
      <c r="F29" s="10"/>
      <c r="G29" s="10"/>
      <c r="H29" s="10"/>
    </row>
    <row r="30" spans="1:8" s="5" customFormat="1" ht="25.5" customHeight="1">
      <c r="A30" s="16"/>
      <c r="B30" s="51">
        <v>24</v>
      </c>
      <c r="C30" s="14" t="s">
        <v>7</v>
      </c>
      <c r="D30" s="9" t="s">
        <v>143</v>
      </c>
      <c r="E30" s="12" t="s">
        <v>97</v>
      </c>
      <c r="F30" s="10"/>
      <c r="G30" s="10"/>
      <c r="H30" s="10"/>
    </row>
    <row r="31" spans="1:8" s="5" customFormat="1" ht="25.5" customHeight="1">
      <c r="A31" s="16"/>
      <c r="B31" s="51">
        <v>25</v>
      </c>
      <c r="C31" s="14" t="s">
        <v>7</v>
      </c>
      <c r="D31" s="9" t="s">
        <v>144</v>
      </c>
      <c r="E31" s="12" t="s">
        <v>95</v>
      </c>
      <c r="F31" s="10"/>
      <c r="G31" s="10"/>
      <c r="H31" s="10"/>
    </row>
    <row r="32" spans="1:8" s="5" customFormat="1" ht="25.5" customHeight="1">
      <c r="A32" s="16"/>
      <c r="B32" s="51">
        <v>26</v>
      </c>
      <c r="C32" s="14" t="s">
        <v>7</v>
      </c>
      <c r="D32" s="9" t="s">
        <v>145</v>
      </c>
      <c r="E32" s="12" t="s">
        <v>146</v>
      </c>
      <c r="F32" s="10"/>
      <c r="G32" s="10"/>
      <c r="H32" s="10"/>
    </row>
    <row r="33" spans="1:8" s="5" customFormat="1" ht="25.5" customHeight="1">
      <c r="A33" s="19">
        <v>1</v>
      </c>
      <c r="B33" s="51">
        <v>27</v>
      </c>
      <c r="C33" s="14" t="s">
        <v>91</v>
      </c>
      <c r="D33" s="9" t="s">
        <v>147</v>
      </c>
      <c r="E33" s="12" t="s">
        <v>148</v>
      </c>
      <c r="F33" s="10"/>
      <c r="G33" s="10"/>
      <c r="H33" s="10"/>
    </row>
    <row r="34" spans="1:8" s="5" customFormat="1" ht="25.5" customHeight="1">
      <c r="A34" s="18">
        <v>2</v>
      </c>
      <c r="B34" s="51">
        <v>28</v>
      </c>
      <c r="C34" s="14" t="s">
        <v>8</v>
      </c>
      <c r="D34" s="9" t="s">
        <v>149</v>
      </c>
      <c r="E34" s="12" t="s">
        <v>150</v>
      </c>
      <c r="F34" s="10"/>
      <c r="G34" s="10"/>
      <c r="H34" s="10"/>
    </row>
    <row r="35" spans="1:8" s="5" customFormat="1" ht="25.5" customHeight="1">
      <c r="A35" s="16"/>
      <c r="B35" s="51">
        <v>29</v>
      </c>
      <c r="C35" s="14" t="s">
        <v>98</v>
      </c>
      <c r="D35" s="9" t="s">
        <v>151</v>
      </c>
      <c r="E35" s="12" t="s">
        <v>93</v>
      </c>
      <c r="F35" s="10"/>
      <c r="G35" s="10"/>
      <c r="H35" s="10"/>
    </row>
    <row r="36" spans="1:8" s="5" customFormat="1" ht="25.5" customHeight="1">
      <c r="A36" s="16"/>
      <c r="B36" s="51">
        <v>30</v>
      </c>
      <c r="C36" s="14" t="s">
        <v>152</v>
      </c>
      <c r="D36" s="9" t="s">
        <v>153</v>
      </c>
      <c r="E36" s="12" t="s">
        <v>154</v>
      </c>
      <c r="F36" s="10"/>
      <c r="G36" s="10"/>
      <c r="H36" s="10"/>
    </row>
    <row r="37" spans="1:8" s="5" customFormat="1" ht="25.5" customHeight="1">
      <c r="A37" s="16"/>
      <c r="B37" s="51">
        <v>31</v>
      </c>
      <c r="C37" s="14" t="s">
        <v>155</v>
      </c>
      <c r="D37" s="9" t="s">
        <v>153</v>
      </c>
      <c r="E37" s="12" t="s">
        <v>123</v>
      </c>
      <c r="F37" s="10"/>
      <c r="G37" s="10"/>
      <c r="H37" s="10"/>
    </row>
    <row r="38" spans="1:8" s="5" customFormat="1" ht="25.5" customHeight="1">
      <c r="A38" s="16"/>
      <c r="B38" s="51">
        <v>32</v>
      </c>
      <c r="C38" s="14" t="s">
        <v>91</v>
      </c>
      <c r="D38" s="9" t="s">
        <v>156</v>
      </c>
      <c r="E38" s="12" t="s">
        <v>157</v>
      </c>
      <c r="F38" s="10"/>
      <c r="G38" s="10"/>
      <c r="H38" s="10"/>
    </row>
    <row r="39" spans="1:8" s="5" customFormat="1" ht="25.5" customHeight="1">
      <c r="A39" s="16"/>
      <c r="B39" s="51">
        <v>33</v>
      </c>
      <c r="C39" s="14" t="s">
        <v>91</v>
      </c>
      <c r="D39" s="9" t="s">
        <v>158</v>
      </c>
      <c r="E39" s="12" t="s">
        <v>159</v>
      </c>
      <c r="F39" s="10"/>
      <c r="G39" s="10"/>
      <c r="H39" s="10"/>
    </row>
    <row r="40" spans="1:8" s="5" customFormat="1" ht="25.5" customHeight="1">
      <c r="A40" s="16"/>
      <c r="B40" s="51">
        <v>34</v>
      </c>
      <c r="C40" s="14" t="s">
        <v>91</v>
      </c>
      <c r="D40" s="9" t="s">
        <v>160</v>
      </c>
      <c r="E40" s="12" t="s">
        <v>161</v>
      </c>
      <c r="F40" s="10"/>
      <c r="G40" s="10"/>
      <c r="H40" s="10"/>
    </row>
    <row r="41" spans="1:8" s="5" customFormat="1" ht="25.5" customHeight="1">
      <c r="A41" s="16"/>
      <c r="B41" s="51">
        <v>35</v>
      </c>
      <c r="C41" s="14" t="s">
        <v>162</v>
      </c>
      <c r="D41" s="9" t="s">
        <v>163</v>
      </c>
      <c r="E41" s="12" t="s">
        <v>164</v>
      </c>
      <c r="F41" s="10"/>
      <c r="G41" s="10"/>
      <c r="H41" s="10"/>
    </row>
    <row r="42" spans="1:8" s="5" customFormat="1" ht="25.5" customHeight="1">
      <c r="A42" s="16"/>
      <c r="B42" s="51">
        <v>36</v>
      </c>
      <c r="C42" s="14" t="s">
        <v>165</v>
      </c>
      <c r="D42" s="9" t="s">
        <v>166</v>
      </c>
      <c r="E42" s="12" t="s">
        <v>167</v>
      </c>
      <c r="F42" s="10"/>
      <c r="G42" s="10"/>
      <c r="H42" s="10"/>
    </row>
    <row r="43" spans="1:8" s="5" customFormat="1" ht="25.5" customHeight="1">
      <c r="A43" s="16"/>
      <c r="B43" s="51">
        <v>37</v>
      </c>
      <c r="C43" s="14" t="s">
        <v>165</v>
      </c>
      <c r="D43" s="9" t="s">
        <v>168</v>
      </c>
      <c r="E43" s="12" t="s">
        <v>169</v>
      </c>
      <c r="F43" s="10"/>
      <c r="G43" s="10"/>
      <c r="H43" s="10"/>
    </row>
    <row r="44" spans="1:8" s="5" customFormat="1" ht="25.5" customHeight="1">
      <c r="A44" s="16"/>
      <c r="B44" s="51">
        <v>38</v>
      </c>
      <c r="C44" s="14" t="s">
        <v>165</v>
      </c>
      <c r="D44" s="9" t="s">
        <v>168</v>
      </c>
      <c r="E44" s="12" t="s">
        <v>148</v>
      </c>
      <c r="F44" s="10"/>
      <c r="G44" s="10"/>
      <c r="H44" s="10"/>
    </row>
    <row r="45" spans="1:8" s="5" customFormat="1" ht="25.5" customHeight="1">
      <c r="A45" s="16"/>
      <c r="B45" s="51">
        <v>39</v>
      </c>
      <c r="C45" s="14" t="s">
        <v>165</v>
      </c>
      <c r="D45" s="9" t="s">
        <v>170</v>
      </c>
      <c r="E45" s="12" t="s">
        <v>171</v>
      </c>
      <c r="F45" s="10"/>
      <c r="G45" s="10"/>
      <c r="H45" s="10"/>
    </row>
    <row r="46" spans="1:8" s="5" customFormat="1" ht="25.5" customHeight="1">
      <c r="A46" s="16"/>
      <c r="B46" s="51">
        <v>40</v>
      </c>
      <c r="C46" s="14" t="s">
        <v>165</v>
      </c>
      <c r="D46" s="9" t="s">
        <v>172</v>
      </c>
      <c r="E46" s="12" t="s">
        <v>173</v>
      </c>
      <c r="F46" s="10"/>
      <c r="G46" s="10"/>
      <c r="H46" s="10"/>
    </row>
    <row r="47" spans="1:8" s="5" customFormat="1" ht="25.5" customHeight="1">
      <c r="A47" s="16"/>
      <c r="B47" s="51">
        <v>41</v>
      </c>
      <c r="C47" s="14"/>
      <c r="D47" s="9"/>
      <c r="E47" s="12"/>
      <c r="F47" s="10"/>
      <c r="G47" s="10"/>
      <c r="H47" s="10"/>
    </row>
    <row r="48" spans="1:8" s="5" customFormat="1" ht="25.5" customHeight="1">
      <c r="A48" s="16"/>
      <c r="B48" s="51">
        <v>42</v>
      </c>
      <c r="C48" s="14"/>
      <c r="D48" s="9"/>
      <c r="E48" s="12"/>
      <c r="F48" s="10"/>
      <c r="G48" s="10"/>
      <c r="H48" s="10"/>
    </row>
    <row r="49" spans="1:8" s="5" customFormat="1" ht="25.5" customHeight="1">
      <c r="A49" s="16"/>
      <c r="B49" s="51">
        <v>43</v>
      </c>
      <c r="C49" s="14"/>
      <c r="D49" s="9"/>
      <c r="E49" s="12"/>
      <c r="F49" s="10"/>
      <c r="G49" s="10"/>
      <c r="H49" s="10"/>
    </row>
    <row r="50" spans="1:8" s="5" customFormat="1" ht="25.5" customHeight="1">
      <c r="A50" s="16"/>
      <c r="B50" s="51">
        <v>44</v>
      </c>
      <c r="C50" s="14"/>
      <c r="D50" s="9"/>
      <c r="E50" s="12"/>
      <c r="F50" s="10"/>
      <c r="G50" s="10"/>
      <c r="H50" s="10"/>
    </row>
    <row r="51" spans="1:8" s="5" customFormat="1" ht="25.5" customHeight="1">
      <c r="A51" s="16"/>
      <c r="B51" s="51">
        <v>45</v>
      </c>
      <c r="C51" s="14"/>
      <c r="D51" s="9"/>
      <c r="E51" s="12"/>
      <c r="F51" s="10"/>
      <c r="G51" s="10"/>
      <c r="H51" s="10"/>
    </row>
    <row r="52" spans="1:8" s="5" customFormat="1" ht="25.5" customHeight="1">
      <c r="A52" s="16"/>
      <c r="B52" s="51">
        <v>46</v>
      </c>
      <c r="C52" s="14"/>
      <c r="D52" s="9"/>
      <c r="E52" s="12"/>
      <c r="F52" s="10"/>
      <c r="G52" s="10"/>
      <c r="H52" s="10"/>
    </row>
    <row r="53" spans="1:8" s="5" customFormat="1" ht="25.5" customHeight="1">
      <c r="A53" s="16"/>
      <c r="B53" s="51">
        <v>47</v>
      </c>
      <c r="C53" s="14"/>
      <c r="D53" s="9"/>
      <c r="E53" s="12"/>
      <c r="F53" s="10"/>
      <c r="G53" s="10"/>
      <c r="H53" s="10"/>
    </row>
    <row r="54" spans="1:8" s="5" customFormat="1" ht="25.5" customHeight="1">
      <c r="A54" s="16"/>
      <c r="B54" s="51">
        <v>48</v>
      </c>
      <c r="C54" s="14"/>
      <c r="D54" s="9"/>
      <c r="E54" s="12"/>
      <c r="F54" s="10"/>
      <c r="G54" s="10"/>
      <c r="H54" s="10"/>
    </row>
    <row r="55" spans="1:8" s="5" customFormat="1" ht="25.5" customHeight="1">
      <c r="A55" s="16"/>
      <c r="B55" s="51">
        <v>49</v>
      </c>
      <c r="C55" s="14"/>
      <c r="D55" s="9"/>
      <c r="E55" s="12"/>
      <c r="F55" s="10"/>
      <c r="G55" s="10"/>
      <c r="H55" s="10"/>
    </row>
    <row r="56" spans="1:8" s="5" customFormat="1" ht="25.5" customHeight="1">
      <c r="A56" s="16"/>
      <c r="B56" s="51">
        <v>50</v>
      </c>
      <c r="C56" s="14"/>
      <c r="D56" s="9"/>
      <c r="E56" s="12"/>
      <c r="F56" s="10"/>
      <c r="G56" s="10"/>
      <c r="H56" s="10"/>
    </row>
    <row r="57" spans="1:8" s="5" customFormat="1" ht="25.5" customHeight="1">
      <c r="A57" s="16"/>
      <c r="B57" s="51">
        <v>51</v>
      </c>
      <c r="C57" s="14"/>
      <c r="D57" s="9"/>
      <c r="E57" s="12"/>
      <c r="F57" s="10"/>
      <c r="G57" s="10"/>
      <c r="H57" s="10"/>
    </row>
    <row r="58" spans="1:8" s="5" customFormat="1" ht="25.5" customHeight="1">
      <c r="A58" s="16"/>
      <c r="B58" s="51">
        <v>52</v>
      </c>
      <c r="C58" s="14"/>
      <c r="D58" s="9"/>
      <c r="E58" s="12"/>
      <c r="F58" s="10"/>
      <c r="G58" s="10"/>
      <c r="H58" s="10"/>
    </row>
    <row r="59" spans="1:8" s="5" customFormat="1" ht="25.5" customHeight="1">
      <c r="A59" s="16"/>
      <c r="B59" s="51">
        <v>53</v>
      </c>
      <c r="C59" s="14"/>
      <c r="D59" s="9"/>
      <c r="E59" s="12"/>
      <c r="F59" s="10"/>
      <c r="G59" s="10"/>
      <c r="H59" s="10"/>
    </row>
    <row r="60" spans="1:8" s="5" customFormat="1" ht="25.5" customHeight="1">
      <c r="A60" s="19">
        <v>2</v>
      </c>
      <c r="B60" s="51">
        <v>54</v>
      </c>
      <c r="C60" s="14"/>
      <c r="D60" s="9"/>
      <c r="E60" s="12"/>
      <c r="F60" s="10"/>
      <c r="G60" s="10"/>
      <c r="H60" s="10"/>
    </row>
    <row r="61" spans="1:8" s="5" customFormat="1" ht="25.5" customHeight="1">
      <c r="A61" s="18">
        <v>3</v>
      </c>
      <c r="B61" s="51">
        <v>55</v>
      </c>
      <c r="C61" s="14"/>
      <c r="D61" s="9"/>
      <c r="E61" s="12"/>
      <c r="F61" s="10"/>
      <c r="G61" s="10"/>
      <c r="H61" s="10"/>
    </row>
    <row r="62" spans="1:8" s="5" customFormat="1" ht="25.5" customHeight="1">
      <c r="A62" s="16"/>
      <c r="B62" s="51">
        <v>56</v>
      </c>
      <c r="C62" s="14"/>
      <c r="D62" s="9"/>
      <c r="E62" s="12"/>
      <c r="F62" s="10"/>
      <c r="G62" s="10"/>
      <c r="H62" s="10"/>
    </row>
    <row r="63" spans="1:8" s="5" customFormat="1" ht="25.5" customHeight="1">
      <c r="A63" s="16"/>
      <c r="B63" s="51">
        <v>57</v>
      </c>
      <c r="C63" s="14"/>
      <c r="D63" s="9"/>
      <c r="E63" s="12"/>
      <c r="F63" s="10"/>
      <c r="G63" s="10"/>
      <c r="H63" s="10"/>
    </row>
    <row r="64" spans="1:8" s="5" customFormat="1" ht="25.5" customHeight="1">
      <c r="A64" s="16"/>
      <c r="B64" s="51">
        <v>58</v>
      </c>
      <c r="C64" s="14"/>
      <c r="D64" s="9"/>
      <c r="E64" s="12"/>
      <c r="F64" s="10"/>
      <c r="G64" s="10"/>
      <c r="H64" s="10"/>
    </row>
    <row r="65" spans="1:8" s="5" customFormat="1" ht="25.5" customHeight="1">
      <c r="A65" s="16"/>
      <c r="B65" s="51">
        <v>59</v>
      </c>
      <c r="C65" s="14"/>
      <c r="D65" s="9"/>
      <c r="E65" s="12"/>
      <c r="F65" s="10"/>
      <c r="G65" s="10"/>
      <c r="H65" s="10"/>
    </row>
    <row r="66" spans="1:8" s="5" customFormat="1" ht="25.5" customHeight="1">
      <c r="A66" s="16"/>
      <c r="B66" s="51">
        <v>60</v>
      </c>
      <c r="C66" s="14"/>
      <c r="D66" s="9"/>
      <c r="E66" s="12"/>
      <c r="F66" s="10"/>
      <c r="G66" s="10"/>
      <c r="H66" s="10"/>
    </row>
    <row r="67" spans="1:8" s="5" customFormat="1" ht="25.5" customHeight="1">
      <c r="A67" s="16"/>
      <c r="B67" s="51">
        <v>61</v>
      </c>
      <c r="C67" s="14"/>
      <c r="D67" s="9"/>
      <c r="E67" s="12"/>
      <c r="F67" s="10"/>
      <c r="G67" s="10"/>
      <c r="H67" s="10"/>
    </row>
    <row r="68" spans="1:8" s="5" customFormat="1" ht="25.5" customHeight="1">
      <c r="A68" s="16"/>
      <c r="B68" s="51">
        <v>62</v>
      </c>
      <c r="C68" s="14"/>
      <c r="D68" s="9"/>
      <c r="E68" s="12"/>
      <c r="F68" s="10"/>
      <c r="G68" s="10"/>
      <c r="H68" s="10"/>
    </row>
    <row r="69" spans="1:8" s="5" customFormat="1" ht="25.5" customHeight="1">
      <c r="A69" s="16"/>
      <c r="B69" s="51">
        <v>63</v>
      </c>
      <c r="C69" s="14"/>
      <c r="D69" s="9"/>
      <c r="E69" s="12"/>
      <c r="F69" s="10"/>
      <c r="G69" s="10"/>
      <c r="H69" s="10"/>
    </row>
    <row r="70" spans="1:8" s="5" customFormat="1" ht="25.5" customHeight="1">
      <c r="A70" s="16"/>
      <c r="B70" s="51">
        <v>64</v>
      </c>
      <c r="C70" s="14"/>
      <c r="D70" s="9"/>
      <c r="E70" s="12"/>
      <c r="F70" s="10"/>
      <c r="G70" s="10"/>
      <c r="H70" s="10"/>
    </row>
    <row r="71" spans="1:8" s="5" customFormat="1" ht="25.5" customHeight="1">
      <c r="A71" s="16"/>
      <c r="B71" s="51">
        <v>65</v>
      </c>
      <c r="C71" s="14"/>
      <c r="D71" s="9"/>
      <c r="E71" s="12"/>
      <c r="F71" s="10"/>
      <c r="G71" s="10"/>
      <c r="H71" s="10"/>
    </row>
    <row r="72" spans="1:8" s="5" customFormat="1" ht="25.5" customHeight="1">
      <c r="A72" s="16"/>
      <c r="B72" s="51">
        <v>66</v>
      </c>
      <c r="C72" s="14"/>
      <c r="D72" s="9"/>
      <c r="E72" s="12"/>
      <c r="F72" s="10"/>
      <c r="G72" s="10"/>
      <c r="H72" s="10"/>
    </row>
    <row r="73" spans="1:8" s="5" customFormat="1" ht="25.5" customHeight="1">
      <c r="A73" s="16"/>
      <c r="B73" s="51">
        <v>67</v>
      </c>
      <c r="C73" s="14"/>
      <c r="D73" s="9"/>
      <c r="E73" s="12"/>
      <c r="F73" s="10"/>
      <c r="G73" s="10"/>
      <c r="H73" s="10"/>
    </row>
    <row r="74" spans="1:8" s="5" customFormat="1" ht="25.5" customHeight="1">
      <c r="A74" s="16"/>
      <c r="B74" s="51">
        <v>68</v>
      </c>
      <c r="C74" s="14"/>
      <c r="D74" s="9"/>
      <c r="E74" s="12"/>
      <c r="F74" s="10"/>
      <c r="G74" s="10"/>
      <c r="H74" s="10"/>
    </row>
    <row r="75" spans="1:8" s="5" customFormat="1" ht="25.5" customHeight="1">
      <c r="A75" s="16"/>
      <c r="B75" s="51">
        <v>69</v>
      </c>
      <c r="C75" s="14"/>
      <c r="D75" s="9"/>
      <c r="E75" s="12"/>
      <c r="F75" s="10"/>
      <c r="G75" s="10"/>
      <c r="H75" s="10"/>
    </row>
    <row r="76" spans="1:8" s="5" customFormat="1" ht="25.5" customHeight="1">
      <c r="A76" s="16"/>
      <c r="B76" s="51">
        <v>70</v>
      </c>
      <c r="C76" s="14"/>
      <c r="D76" s="9"/>
      <c r="E76" s="12"/>
      <c r="F76" s="10"/>
      <c r="G76" s="10"/>
      <c r="H76" s="10"/>
    </row>
    <row r="77" spans="1:8" s="5" customFormat="1" ht="25.5" customHeight="1">
      <c r="A77" s="16"/>
      <c r="B77" s="51">
        <v>71</v>
      </c>
      <c r="C77" s="14"/>
      <c r="D77" s="9"/>
      <c r="E77" s="12"/>
      <c r="F77" s="10"/>
      <c r="G77" s="10"/>
      <c r="H77" s="10"/>
    </row>
    <row r="78" spans="1:9" s="5" customFormat="1" ht="25.5" customHeight="1">
      <c r="A78" s="16"/>
      <c r="B78" s="51">
        <v>72</v>
      </c>
      <c r="C78" s="14"/>
      <c r="D78" s="9"/>
      <c r="E78" s="12"/>
      <c r="F78" s="10"/>
      <c r="G78" s="10"/>
      <c r="H78" s="10"/>
      <c r="I78" s="6"/>
    </row>
    <row r="79" spans="1:9" s="5" customFormat="1" ht="25.5" customHeight="1">
      <c r="A79" s="16"/>
      <c r="B79" s="51">
        <v>73</v>
      </c>
      <c r="C79" s="14"/>
      <c r="D79" s="9"/>
      <c r="E79" s="12"/>
      <c r="F79" s="10"/>
      <c r="G79" s="10"/>
      <c r="H79" s="10"/>
      <c r="I79" s="6"/>
    </row>
    <row r="80" spans="1:9" s="5" customFormat="1" ht="25.5" customHeight="1">
      <c r="A80" s="16"/>
      <c r="B80" s="51">
        <v>74</v>
      </c>
      <c r="C80" s="14"/>
      <c r="D80" s="9"/>
      <c r="E80" s="12"/>
      <c r="F80" s="10"/>
      <c r="G80" s="10"/>
      <c r="H80" s="10"/>
      <c r="I80" s="6"/>
    </row>
    <row r="81" spans="1:9" s="5" customFormat="1" ht="25.5" customHeight="1">
      <c r="A81" s="16"/>
      <c r="B81" s="51">
        <v>75</v>
      </c>
      <c r="C81" s="14"/>
      <c r="D81" s="9"/>
      <c r="E81" s="12"/>
      <c r="F81" s="10"/>
      <c r="G81" s="10"/>
      <c r="H81" s="10"/>
      <c r="I81" s="6"/>
    </row>
    <row r="82" spans="1:9" s="5" customFormat="1" ht="25.5" customHeight="1">
      <c r="A82" s="16"/>
      <c r="B82" s="51">
        <v>76</v>
      </c>
      <c r="C82" s="14"/>
      <c r="D82" s="9"/>
      <c r="E82" s="12"/>
      <c r="F82" s="10"/>
      <c r="G82" s="10"/>
      <c r="H82" s="10"/>
      <c r="I82" s="6"/>
    </row>
    <row r="83" spans="1:9" s="5" customFormat="1" ht="25.5" customHeight="1">
      <c r="A83" s="16"/>
      <c r="B83" s="51">
        <v>77</v>
      </c>
      <c r="C83" s="14"/>
      <c r="D83" s="9"/>
      <c r="E83" s="12"/>
      <c r="F83" s="10"/>
      <c r="G83" s="10"/>
      <c r="H83" s="10"/>
      <c r="I83" s="6"/>
    </row>
    <row r="84" spans="1:9" s="5" customFormat="1" ht="25.5" customHeight="1">
      <c r="A84" s="16"/>
      <c r="B84" s="51">
        <v>78</v>
      </c>
      <c r="C84" s="14"/>
      <c r="D84" s="9"/>
      <c r="E84" s="12"/>
      <c r="F84" s="10"/>
      <c r="G84" s="10"/>
      <c r="H84" s="10"/>
      <c r="I84" s="6"/>
    </row>
    <row r="85" spans="1:9" s="5" customFormat="1" ht="25.5" customHeight="1">
      <c r="A85" s="16"/>
      <c r="B85" s="51">
        <v>79</v>
      </c>
      <c r="C85" s="14"/>
      <c r="D85" s="9"/>
      <c r="E85" s="12"/>
      <c r="F85" s="10"/>
      <c r="G85" s="10"/>
      <c r="H85" s="10"/>
      <c r="I85" s="6"/>
    </row>
    <row r="86" spans="1:9" s="5" customFormat="1" ht="25.5" customHeight="1">
      <c r="A86" s="16"/>
      <c r="B86" s="51">
        <v>80</v>
      </c>
      <c r="C86" s="14"/>
      <c r="D86" s="9"/>
      <c r="E86" s="12"/>
      <c r="F86" s="10"/>
      <c r="G86" s="10"/>
      <c r="H86" s="10"/>
      <c r="I86" s="6"/>
    </row>
    <row r="87" spans="1:9" s="5" customFormat="1" ht="25.5" customHeight="1">
      <c r="A87" s="19">
        <v>3</v>
      </c>
      <c r="B87" s="51">
        <v>81</v>
      </c>
      <c r="C87" s="14"/>
      <c r="D87" s="9"/>
      <c r="E87" s="12"/>
      <c r="F87" s="10"/>
      <c r="G87" s="10"/>
      <c r="H87" s="10"/>
      <c r="I87" s="6"/>
    </row>
    <row r="88" spans="1:9" s="5" customFormat="1" ht="25.5" customHeight="1">
      <c r="A88" s="18">
        <v>4</v>
      </c>
      <c r="B88" s="51">
        <v>82</v>
      </c>
      <c r="C88" s="14"/>
      <c r="D88" s="9"/>
      <c r="E88" s="12"/>
      <c r="F88" s="10"/>
      <c r="G88" s="10"/>
      <c r="H88" s="10"/>
      <c r="I88" s="6"/>
    </row>
    <row r="89" spans="1:9" s="5" customFormat="1" ht="25.5" customHeight="1">
      <c r="A89" s="16"/>
      <c r="B89" s="51">
        <v>83</v>
      </c>
      <c r="C89" s="14"/>
      <c r="D89" s="9"/>
      <c r="E89" s="12"/>
      <c r="F89" s="10"/>
      <c r="G89" s="10"/>
      <c r="H89" s="10"/>
      <c r="I89" s="6"/>
    </row>
    <row r="90" spans="1:9" s="5" customFormat="1" ht="25.5" customHeight="1">
      <c r="A90" s="16"/>
      <c r="B90" s="51">
        <v>84</v>
      </c>
      <c r="C90" s="14"/>
      <c r="D90" s="9"/>
      <c r="E90" s="12"/>
      <c r="F90" s="10"/>
      <c r="G90" s="10"/>
      <c r="H90" s="10"/>
      <c r="I90" s="6"/>
    </row>
    <row r="91" spans="1:9" s="5" customFormat="1" ht="25.5" customHeight="1">
      <c r="A91" s="16"/>
      <c r="B91" s="51">
        <v>85</v>
      </c>
      <c r="C91" s="14"/>
      <c r="D91" s="9"/>
      <c r="E91" s="12"/>
      <c r="F91" s="10"/>
      <c r="G91" s="10"/>
      <c r="H91" s="10"/>
      <c r="I91" s="6"/>
    </row>
    <row r="92" spans="1:9" s="5" customFormat="1" ht="25.5" customHeight="1">
      <c r="A92" s="16"/>
      <c r="B92" s="51">
        <v>86</v>
      </c>
      <c r="C92" s="14"/>
      <c r="D92" s="9"/>
      <c r="E92" s="12"/>
      <c r="F92" s="10"/>
      <c r="G92" s="10"/>
      <c r="H92" s="10"/>
      <c r="I92" s="6"/>
    </row>
    <row r="93" spans="1:9" s="5" customFormat="1" ht="25.5" customHeight="1">
      <c r="A93" s="16"/>
      <c r="B93" s="51">
        <v>87</v>
      </c>
      <c r="C93" s="14"/>
      <c r="D93" s="9"/>
      <c r="E93" s="12"/>
      <c r="F93" s="10"/>
      <c r="G93" s="10"/>
      <c r="H93" s="10"/>
      <c r="I93" s="6"/>
    </row>
    <row r="94" spans="1:9" s="5" customFormat="1" ht="25.5" customHeight="1">
      <c r="A94" s="16"/>
      <c r="B94" s="51">
        <v>88</v>
      </c>
      <c r="C94" s="14"/>
      <c r="D94" s="9"/>
      <c r="E94" s="12"/>
      <c r="F94" s="10"/>
      <c r="G94" s="10"/>
      <c r="H94" s="10"/>
      <c r="I94" s="6"/>
    </row>
    <row r="95" spans="1:9" s="5" customFormat="1" ht="25.5" customHeight="1">
      <c r="A95" s="16"/>
      <c r="B95" s="51">
        <v>89</v>
      </c>
      <c r="C95" s="14"/>
      <c r="D95" s="9"/>
      <c r="E95" s="12"/>
      <c r="F95" s="10"/>
      <c r="G95" s="10"/>
      <c r="H95" s="10"/>
      <c r="I95" s="6"/>
    </row>
    <row r="96" spans="1:9" s="5" customFormat="1" ht="25.5" customHeight="1">
      <c r="A96" s="16"/>
      <c r="B96" s="51">
        <v>90</v>
      </c>
      <c r="C96" s="14"/>
      <c r="D96" s="9"/>
      <c r="E96" s="12"/>
      <c r="F96" s="10"/>
      <c r="G96" s="10"/>
      <c r="H96" s="10"/>
      <c r="I96" s="6"/>
    </row>
    <row r="97" spans="1:9" s="5" customFormat="1" ht="25.5" customHeight="1">
      <c r="A97" s="16"/>
      <c r="B97" s="51">
        <v>91</v>
      </c>
      <c r="C97" s="14"/>
      <c r="D97" s="9"/>
      <c r="E97" s="12"/>
      <c r="F97" s="10"/>
      <c r="G97" s="10"/>
      <c r="H97" s="10"/>
      <c r="I97" s="6"/>
    </row>
    <row r="98" spans="1:9" s="5" customFormat="1" ht="25.5" customHeight="1">
      <c r="A98" s="16"/>
      <c r="B98" s="51">
        <v>92</v>
      </c>
      <c r="C98" s="14"/>
      <c r="D98" s="9"/>
      <c r="E98" s="12"/>
      <c r="F98" s="10"/>
      <c r="G98" s="10"/>
      <c r="H98" s="10"/>
      <c r="I98" s="6"/>
    </row>
    <row r="99" spans="1:9" s="5" customFormat="1" ht="25.5" customHeight="1">
      <c r="A99" s="16"/>
      <c r="B99" s="51">
        <v>93</v>
      </c>
      <c r="C99" s="14"/>
      <c r="D99" s="9"/>
      <c r="E99" s="12"/>
      <c r="F99" s="10"/>
      <c r="G99" s="10"/>
      <c r="H99" s="10"/>
      <c r="I99" s="6"/>
    </row>
    <row r="100" spans="1:9" s="5" customFormat="1" ht="25.5" customHeight="1">
      <c r="A100" s="16"/>
      <c r="B100" s="51">
        <v>94</v>
      </c>
      <c r="C100" s="14"/>
      <c r="D100" s="9"/>
      <c r="E100" s="12"/>
      <c r="F100" s="10"/>
      <c r="G100" s="10"/>
      <c r="H100" s="10"/>
      <c r="I100" s="6"/>
    </row>
    <row r="101" spans="1:9" s="5" customFormat="1" ht="25.5" customHeight="1">
      <c r="A101" s="16"/>
      <c r="B101" s="51">
        <v>95</v>
      </c>
      <c r="C101" s="14"/>
      <c r="D101" s="9"/>
      <c r="E101" s="12"/>
      <c r="F101" s="10"/>
      <c r="G101" s="10"/>
      <c r="H101" s="10"/>
      <c r="I101" s="6"/>
    </row>
    <row r="102" spans="1:9" s="5" customFormat="1" ht="25.5" customHeight="1">
      <c r="A102" s="16"/>
      <c r="B102" s="51">
        <v>96</v>
      </c>
      <c r="C102" s="14"/>
      <c r="D102" s="9"/>
      <c r="E102" s="12"/>
      <c r="F102" s="10"/>
      <c r="G102" s="10"/>
      <c r="H102" s="10"/>
      <c r="I102" s="6"/>
    </row>
    <row r="103" spans="1:9" s="5" customFormat="1" ht="25.5" customHeight="1">
      <c r="A103" s="16"/>
      <c r="B103" s="51">
        <v>97</v>
      </c>
      <c r="C103" s="14"/>
      <c r="D103" s="9"/>
      <c r="E103" s="12"/>
      <c r="F103" s="10"/>
      <c r="G103" s="10"/>
      <c r="H103" s="10"/>
      <c r="I103" s="6"/>
    </row>
    <row r="104" spans="1:9" s="5" customFormat="1" ht="25.5" customHeight="1">
      <c r="A104" s="16"/>
      <c r="B104" s="51">
        <v>98</v>
      </c>
      <c r="C104" s="14"/>
      <c r="D104" s="9"/>
      <c r="E104" s="12"/>
      <c r="F104" s="10"/>
      <c r="G104" s="10"/>
      <c r="H104" s="10"/>
      <c r="I104" s="6"/>
    </row>
    <row r="105" spans="1:9" s="5" customFormat="1" ht="25.5" customHeight="1">
      <c r="A105" s="16"/>
      <c r="B105" s="51">
        <v>99</v>
      </c>
      <c r="C105" s="14"/>
      <c r="D105" s="9"/>
      <c r="E105" s="12"/>
      <c r="F105" s="10"/>
      <c r="G105" s="10"/>
      <c r="H105" s="10"/>
      <c r="I105" s="6"/>
    </row>
    <row r="106" spans="1:9" s="5" customFormat="1" ht="25.5" customHeight="1">
      <c r="A106" s="16"/>
      <c r="B106" s="51">
        <v>100</v>
      </c>
      <c r="C106" s="14"/>
      <c r="D106" s="9"/>
      <c r="E106" s="12"/>
      <c r="F106" s="10"/>
      <c r="G106" s="10"/>
      <c r="H106" s="10"/>
      <c r="I106" s="6"/>
    </row>
    <row r="107" spans="1:9" s="5" customFormat="1" ht="25.5" customHeight="1">
      <c r="A107" s="16"/>
      <c r="B107" s="51">
        <v>101</v>
      </c>
      <c r="C107" s="14"/>
      <c r="D107" s="9"/>
      <c r="E107" s="12"/>
      <c r="F107" s="10"/>
      <c r="G107" s="10"/>
      <c r="H107" s="10"/>
      <c r="I107" s="6"/>
    </row>
    <row r="108" spans="1:9" s="5" customFormat="1" ht="25.5" customHeight="1">
      <c r="A108" s="16"/>
      <c r="B108" s="51">
        <v>102</v>
      </c>
      <c r="C108" s="14"/>
      <c r="D108" s="9"/>
      <c r="E108" s="12"/>
      <c r="F108" s="10"/>
      <c r="G108" s="10"/>
      <c r="H108" s="10"/>
      <c r="I108" s="6"/>
    </row>
    <row r="109" spans="1:9" s="5" customFormat="1" ht="25.5" customHeight="1">
      <c r="A109" s="16"/>
      <c r="B109" s="51">
        <v>103</v>
      </c>
      <c r="C109" s="14"/>
      <c r="D109" s="9"/>
      <c r="E109" s="12"/>
      <c r="F109" s="10"/>
      <c r="G109" s="10"/>
      <c r="H109" s="10"/>
      <c r="I109" s="6"/>
    </row>
    <row r="110" spans="1:9" s="5" customFormat="1" ht="25.5" customHeight="1">
      <c r="A110" s="16"/>
      <c r="B110" s="51">
        <v>104</v>
      </c>
      <c r="C110" s="14"/>
      <c r="D110" s="9"/>
      <c r="E110" s="12"/>
      <c r="F110" s="10"/>
      <c r="G110" s="10"/>
      <c r="H110" s="10"/>
      <c r="I110" s="6"/>
    </row>
    <row r="111" spans="1:9" s="5" customFormat="1" ht="25.5" customHeight="1">
      <c r="A111" s="16"/>
      <c r="B111" s="51">
        <v>105</v>
      </c>
      <c r="C111" s="14"/>
      <c r="D111" s="9"/>
      <c r="E111" s="12"/>
      <c r="F111" s="10"/>
      <c r="G111" s="10"/>
      <c r="H111" s="10"/>
      <c r="I111" s="6"/>
    </row>
    <row r="112" spans="1:9" s="5" customFormat="1" ht="25.5" customHeight="1">
      <c r="A112" s="16"/>
      <c r="B112" s="51">
        <v>106</v>
      </c>
      <c r="C112" s="14"/>
      <c r="D112" s="9"/>
      <c r="E112" s="12"/>
      <c r="F112" s="10"/>
      <c r="G112" s="10"/>
      <c r="H112" s="10"/>
      <c r="I112" s="6"/>
    </row>
    <row r="113" spans="1:9" s="5" customFormat="1" ht="25.5" customHeight="1">
      <c r="A113" s="16"/>
      <c r="B113" s="51">
        <v>107</v>
      </c>
      <c r="C113" s="14"/>
      <c r="D113" s="9"/>
      <c r="E113" s="12"/>
      <c r="F113" s="10"/>
      <c r="G113" s="10"/>
      <c r="H113" s="10"/>
      <c r="I113" s="6"/>
    </row>
    <row r="114" spans="1:9" s="5" customFormat="1" ht="25.5" customHeight="1">
      <c r="A114" s="19">
        <v>4</v>
      </c>
      <c r="B114" s="51">
        <v>108</v>
      </c>
      <c r="C114" s="14"/>
      <c r="D114" s="9"/>
      <c r="E114" s="12"/>
      <c r="F114" s="10"/>
      <c r="G114" s="10"/>
      <c r="H114" s="10"/>
      <c r="I114" s="6"/>
    </row>
    <row r="115" spans="1:9" s="5" customFormat="1" ht="25.5" customHeight="1">
      <c r="A115" s="18">
        <v>5</v>
      </c>
      <c r="B115" s="51">
        <v>109</v>
      </c>
      <c r="C115" s="14"/>
      <c r="D115" s="9"/>
      <c r="E115" s="12"/>
      <c r="F115" s="10"/>
      <c r="G115" s="10"/>
      <c r="H115" s="10"/>
      <c r="I115" s="6"/>
    </row>
    <row r="116" spans="1:9" s="5" customFormat="1" ht="25.5" customHeight="1">
      <c r="A116" s="16"/>
      <c r="B116" s="51">
        <v>110</v>
      </c>
      <c r="C116" s="14"/>
      <c r="D116" s="9"/>
      <c r="E116" s="12"/>
      <c r="F116" s="10"/>
      <c r="G116" s="10"/>
      <c r="H116" s="10"/>
      <c r="I116" s="6"/>
    </row>
    <row r="117" spans="1:9" s="5" customFormat="1" ht="25.5" customHeight="1">
      <c r="A117" s="16"/>
      <c r="B117" s="51">
        <v>111</v>
      </c>
      <c r="C117" s="14"/>
      <c r="D117" s="9"/>
      <c r="E117" s="12"/>
      <c r="F117" s="10"/>
      <c r="G117" s="10"/>
      <c r="H117" s="10"/>
      <c r="I117" s="6"/>
    </row>
    <row r="118" spans="1:9" s="5" customFormat="1" ht="25.5" customHeight="1">
      <c r="A118" s="16"/>
      <c r="B118" s="51">
        <v>112</v>
      </c>
      <c r="C118" s="14"/>
      <c r="D118" s="9"/>
      <c r="E118" s="12"/>
      <c r="F118" s="10"/>
      <c r="G118" s="10"/>
      <c r="H118" s="10"/>
      <c r="I118" s="6"/>
    </row>
    <row r="119" spans="1:9" s="5" customFormat="1" ht="25.5" customHeight="1">
      <c r="A119" s="16"/>
      <c r="B119" s="51">
        <v>113</v>
      </c>
      <c r="C119" s="14"/>
      <c r="D119" s="9"/>
      <c r="E119" s="12"/>
      <c r="F119" s="10"/>
      <c r="G119" s="10"/>
      <c r="H119" s="10"/>
      <c r="I119" s="6"/>
    </row>
    <row r="120" spans="1:9" s="5" customFormat="1" ht="25.5" customHeight="1">
      <c r="A120" s="16"/>
      <c r="B120" s="51">
        <v>114</v>
      </c>
      <c r="C120" s="14"/>
      <c r="D120" s="9"/>
      <c r="E120" s="12"/>
      <c r="F120" s="10"/>
      <c r="G120" s="10"/>
      <c r="H120" s="10"/>
      <c r="I120" s="6"/>
    </row>
    <row r="121" spans="1:9" s="5" customFormat="1" ht="25.5" customHeight="1">
      <c r="A121" s="16"/>
      <c r="B121" s="51">
        <v>115</v>
      </c>
      <c r="C121" s="14"/>
      <c r="D121" s="9"/>
      <c r="E121" s="12"/>
      <c r="F121" s="10"/>
      <c r="G121" s="10"/>
      <c r="H121" s="10"/>
      <c r="I121" s="6"/>
    </row>
    <row r="122" spans="1:9" s="5" customFormat="1" ht="25.5" customHeight="1">
      <c r="A122" s="16"/>
      <c r="B122" s="51">
        <v>116</v>
      </c>
      <c r="C122" s="14"/>
      <c r="D122" s="9"/>
      <c r="E122" s="12"/>
      <c r="F122" s="10"/>
      <c r="G122" s="10"/>
      <c r="H122" s="10"/>
      <c r="I122" s="6"/>
    </row>
    <row r="123" spans="1:9" s="5" customFormat="1" ht="25.5" customHeight="1">
      <c r="A123" s="16"/>
      <c r="B123" s="51">
        <v>117</v>
      </c>
      <c r="C123" s="14"/>
      <c r="D123" s="9"/>
      <c r="E123" s="12"/>
      <c r="F123" s="10"/>
      <c r="G123" s="10"/>
      <c r="H123" s="10"/>
      <c r="I123" s="6"/>
    </row>
    <row r="124" spans="1:9" s="5" customFormat="1" ht="25.5" customHeight="1">
      <c r="A124" s="16"/>
      <c r="B124" s="51">
        <v>118</v>
      </c>
      <c r="C124" s="14"/>
      <c r="D124" s="9"/>
      <c r="E124" s="12"/>
      <c r="F124" s="10"/>
      <c r="G124" s="10"/>
      <c r="H124" s="10"/>
      <c r="I124" s="6"/>
    </row>
    <row r="125" spans="1:9" s="5" customFormat="1" ht="25.5" customHeight="1">
      <c r="A125" s="16"/>
      <c r="B125" s="51">
        <v>119</v>
      </c>
      <c r="C125" s="14"/>
      <c r="D125" s="9"/>
      <c r="E125" s="12"/>
      <c r="F125" s="10"/>
      <c r="G125" s="10"/>
      <c r="H125" s="10"/>
      <c r="I125" s="6"/>
    </row>
    <row r="126" spans="1:9" s="5" customFormat="1" ht="25.5" customHeight="1">
      <c r="A126" s="16"/>
      <c r="B126" s="51">
        <v>120</v>
      </c>
      <c r="C126" s="14"/>
      <c r="D126" s="9"/>
      <c r="E126" s="12"/>
      <c r="F126" s="10"/>
      <c r="G126" s="10"/>
      <c r="H126" s="10"/>
      <c r="I126" s="6"/>
    </row>
    <row r="127" spans="1:9" s="5" customFormat="1" ht="25.5" customHeight="1">
      <c r="A127" s="16"/>
      <c r="B127" s="51">
        <v>121</v>
      </c>
      <c r="C127" s="14"/>
      <c r="D127" s="9"/>
      <c r="E127" s="12"/>
      <c r="F127" s="10"/>
      <c r="G127" s="10"/>
      <c r="H127" s="10"/>
      <c r="I127" s="6"/>
    </row>
    <row r="128" spans="1:9" s="5" customFormat="1" ht="25.5" customHeight="1">
      <c r="A128" s="16"/>
      <c r="B128" s="51">
        <v>122</v>
      </c>
      <c r="C128" s="14"/>
      <c r="D128" s="9"/>
      <c r="E128" s="12"/>
      <c r="F128" s="10"/>
      <c r="G128" s="10"/>
      <c r="H128" s="10"/>
      <c r="I128" s="6"/>
    </row>
    <row r="129" spans="1:9" s="5" customFormat="1" ht="25.5" customHeight="1">
      <c r="A129" s="16"/>
      <c r="B129" s="51">
        <v>123</v>
      </c>
      <c r="C129" s="14"/>
      <c r="D129" s="9"/>
      <c r="E129" s="12"/>
      <c r="F129" s="10"/>
      <c r="G129" s="10"/>
      <c r="H129" s="10"/>
      <c r="I129" s="6"/>
    </row>
    <row r="130" spans="1:9" s="5" customFormat="1" ht="25.5" customHeight="1">
      <c r="A130" s="16"/>
      <c r="B130" s="51">
        <v>124</v>
      </c>
      <c r="C130" s="14"/>
      <c r="D130" s="9"/>
      <c r="E130" s="12"/>
      <c r="F130" s="10"/>
      <c r="G130" s="10"/>
      <c r="H130" s="10"/>
      <c r="I130" s="6"/>
    </row>
    <row r="131" spans="1:9" s="5" customFormat="1" ht="25.5" customHeight="1">
      <c r="A131" s="16"/>
      <c r="B131" s="51">
        <v>125</v>
      </c>
      <c r="C131" s="14"/>
      <c r="D131" s="9"/>
      <c r="E131" s="12"/>
      <c r="F131" s="10"/>
      <c r="G131" s="10"/>
      <c r="H131" s="10"/>
      <c r="I131" s="6"/>
    </row>
    <row r="132" spans="1:9" s="5" customFormat="1" ht="25.5" customHeight="1">
      <c r="A132" s="16"/>
      <c r="B132" s="51">
        <v>126</v>
      </c>
      <c r="C132" s="14"/>
      <c r="D132" s="9"/>
      <c r="E132" s="12"/>
      <c r="F132" s="10"/>
      <c r="G132" s="10"/>
      <c r="H132" s="10"/>
      <c r="I132" s="6"/>
    </row>
    <row r="133" spans="1:9" s="5" customFormat="1" ht="25.5" customHeight="1">
      <c r="A133" s="16"/>
      <c r="B133" s="51">
        <v>127</v>
      </c>
      <c r="C133" s="14"/>
      <c r="D133" s="9"/>
      <c r="E133" s="12"/>
      <c r="F133" s="10"/>
      <c r="G133" s="10"/>
      <c r="H133" s="10"/>
      <c r="I133" s="6"/>
    </row>
    <row r="134" spans="1:9" s="5" customFormat="1" ht="25.5" customHeight="1">
      <c r="A134" s="16"/>
      <c r="B134" s="51">
        <v>128</v>
      </c>
      <c r="C134" s="14"/>
      <c r="D134" s="9"/>
      <c r="E134" s="12"/>
      <c r="F134" s="10"/>
      <c r="G134" s="10"/>
      <c r="H134" s="10"/>
      <c r="I134" s="6"/>
    </row>
    <row r="135" spans="1:9" s="5" customFormat="1" ht="25.5" customHeight="1">
      <c r="A135" s="16"/>
      <c r="B135" s="51">
        <v>129</v>
      </c>
      <c r="C135" s="14"/>
      <c r="D135" s="9"/>
      <c r="E135" s="12"/>
      <c r="F135" s="10"/>
      <c r="G135" s="10"/>
      <c r="H135" s="10"/>
      <c r="I135" s="6"/>
    </row>
    <row r="136" spans="1:9" s="5" customFormat="1" ht="25.5" customHeight="1">
      <c r="A136" s="16"/>
      <c r="B136" s="51">
        <v>130</v>
      </c>
      <c r="C136" s="14"/>
      <c r="D136" s="9"/>
      <c r="E136" s="12"/>
      <c r="F136" s="10"/>
      <c r="G136" s="10"/>
      <c r="H136" s="10"/>
      <c r="I136" s="6"/>
    </row>
    <row r="137" spans="1:9" s="5" customFormat="1" ht="25.5" customHeight="1">
      <c r="A137" s="16"/>
      <c r="B137" s="51">
        <v>131</v>
      </c>
      <c r="C137" s="14"/>
      <c r="D137" s="9"/>
      <c r="E137" s="12"/>
      <c r="F137" s="10"/>
      <c r="G137" s="10"/>
      <c r="H137" s="10"/>
      <c r="I137" s="6"/>
    </row>
    <row r="138" spans="1:9" s="5" customFormat="1" ht="25.5" customHeight="1">
      <c r="A138" s="16"/>
      <c r="B138" s="51">
        <v>132</v>
      </c>
      <c r="C138" s="14"/>
      <c r="D138" s="9"/>
      <c r="E138" s="12"/>
      <c r="F138" s="10"/>
      <c r="G138" s="10"/>
      <c r="H138" s="10"/>
      <c r="I138" s="6"/>
    </row>
    <row r="139" spans="1:9" s="5" customFormat="1" ht="25.5" customHeight="1">
      <c r="A139" s="16"/>
      <c r="B139" s="51">
        <v>133</v>
      </c>
      <c r="C139" s="14"/>
      <c r="D139" s="9"/>
      <c r="E139" s="12"/>
      <c r="F139" s="10"/>
      <c r="G139" s="10"/>
      <c r="H139" s="10"/>
      <c r="I139" s="6"/>
    </row>
    <row r="140" spans="1:9" s="5" customFormat="1" ht="25.5" customHeight="1">
      <c r="A140" s="16"/>
      <c r="B140" s="51">
        <v>134</v>
      </c>
      <c r="C140" s="14"/>
      <c r="D140" s="9"/>
      <c r="E140" s="12"/>
      <c r="F140" s="10"/>
      <c r="G140" s="10"/>
      <c r="H140" s="10"/>
      <c r="I140" s="6"/>
    </row>
    <row r="141" spans="1:9" s="5" customFormat="1" ht="25.5" customHeight="1">
      <c r="A141" s="19">
        <v>5</v>
      </c>
      <c r="B141" s="51">
        <v>135</v>
      </c>
      <c r="C141" s="14"/>
      <c r="D141" s="9"/>
      <c r="E141" s="12"/>
      <c r="F141" s="10"/>
      <c r="G141" s="10"/>
      <c r="H141" s="10"/>
      <c r="I141" s="6"/>
    </row>
    <row r="142" spans="1:9" s="5" customFormat="1" ht="25.5" customHeight="1">
      <c r="A142" s="18">
        <v>6</v>
      </c>
      <c r="B142" s="51">
        <v>136</v>
      </c>
      <c r="C142" s="14"/>
      <c r="D142" s="9"/>
      <c r="E142" s="12"/>
      <c r="F142" s="10"/>
      <c r="G142" s="10"/>
      <c r="H142" s="10"/>
      <c r="I142" s="6"/>
    </row>
    <row r="143" spans="1:9" s="5" customFormat="1" ht="25.5" customHeight="1">
      <c r="A143" s="16"/>
      <c r="B143" s="51">
        <v>137</v>
      </c>
      <c r="C143" s="14"/>
      <c r="D143" s="9"/>
      <c r="E143" s="12"/>
      <c r="F143" s="10"/>
      <c r="G143" s="10"/>
      <c r="H143" s="10"/>
      <c r="I143" s="6"/>
    </row>
    <row r="144" spans="1:9" s="5" customFormat="1" ht="25.5" customHeight="1">
      <c r="A144" s="16"/>
      <c r="B144" s="51">
        <v>138</v>
      </c>
      <c r="C144" s="14"/>
      <c r="D144" s="9"/>
      <c r="E144" s="12"/>
      <c r="F144" s="10"/>
      <c r="G144" s="10"/>
      <c r="H144" s="10"/>
      <c r="I144" s="6"/>
    </row>
    <row r="145" spans="1:9" s="5" customFormat="1" ht="25.5" customHeight="1">
      <c r="A145" s="16"/>
      <c r="B145" s="51">
        <v>139</v>
      </c>
      <c r="C145" s="14"/>
      <c r="D145" s="9"/>
      <c r="E145" s="12"/>
      <c r="F145" s="10"/>
      <c r="G145" s="10"/>
      <c r="H145" s="10"/>
      <c r="I145" s="6"/>
    </row>
    <row r="146" spans="1:9" s="5" customFormat="1" ht="25.5" customHeight="1">
      <c r="A146" s="16"/>
      <c r="B146" s="51">
        <v>140</v>
      </c>
      <c r="C146" s="14"/>
      <c r="D146" s="9"/>
      <c r="E146" s="12"/>
      <c r="F146" s="10"/>
      <c r="G146" s="10"/>
      <c r="H146" s="10"/>
      <c r="I146" s="6"/>
    </row>
    <row r="147" spans="1:9" s="5" customFormat="1" ht="25.5" customHeight="1">
      <c r="A147" s="16"/>
      <c r="B147" s="51">
        <v>141</v>
      </c>
      <c r="C147" s="14"/>
      <c r="D147" s="9"/>
      <c r="E147" s="12"/>
      <c r="F147" s="10"/>
      <c r="G147" s="10"/>
      <c r="H147" s="10"/>
      <c r="I147" s="6"/>
    </row>
    <row r="148" spans="1:9" s="5" customFormat="1" ht="25.5" customHeight="1">
      <c r="A148" s="16"/>
      <c r="B148" s="51">
        <v>142</v>
      </c>
      <c r="C148" s="14"/>
      <c r="D148" s="9"/>
      <c r="E148" s="12"/>
      <c r="F148" s="10"/>
      <c r="G148" s="10"/>
      <c r="H148" s="10"/>
      <c r="I148" s="6"/>
    </row>
    <row r="149" spans="1:9" s="5" customFormat="1" ht="25.5" customHeight="1">
      <c r="A149" s="16"/>
      <c r="B149" s="51">
        <v>143</v>
      </c>
      <c r="C149" s="14"/>
      <c r="D149" s="9"/>
      <c r="E149" s="12"/>
      <c r="F149" s="10"/>
      <c r="G149" s="10"/>
      <c r="H149" s="10"/>
      <c r="I149" s="6"/>
    </row>
    <row r="150" spans="1:9" s="5" customFormat="1" ht="25.5" customHeight="1">
      <c r="A150" s="16"/>
      <c r="B150" s="51">
        <v>144</v>
      </c>
      <c r="C150" s="14"/>
      <c r="D150" s="9"/>
      <c r="E150" s="12"/>
      <c r="F150" s="10"/>
      <c r="G150" s="10"/>
      <c r="H150" s="10"/>
      <c r="I150" s="6"/>
    </row>
    <row r="151" spans="1:9" s="5" customFormat="1" ht="25.5" customHeight="1">
      <c r="A151" s="16"/>
      <c r="B151" s="51">
        <v>145</v>
      </c>
      <c r="C151" s="14"/>
      <c r="D151" s="9"/>
      <c r="E151" s="12"/>
      <c r="F151" s="10"/>
      <c r="G151" s="10"/>
      <c r="H151" s="10"/>
      <c r="I151" s="6"/>
    </row>
    <row r="152" spans="1:9" s="5" customFormat="1" ht="25.5" customHeight="1">
      <c r="A152" s="16"/>
      <c r="B152" s="51">
        <v>146</v>
      </c>
      <c r="C152" s="14"/>
      <c r="D152" s="9"/>
      <c r="E152" s="12"/>
      <c r="F152" s="10"/>
      <c r="G152" s="10"/>
      <c r="H152" s="10"/>
      <c r="I152" s="6"/>
    </row>
    <row r="153" spans="1:9" s="5" customFormat="1" ht="25.5" customHeight="1">
      <c r="A153" s="16"/>
      <c r="B153" s="51">
        <v>147</v>
      </c>
      <c r="C153" s="14"/>
      <c r="D153" s="9"/>
      <c r="E153" s="12"/>
      <c r="F153" s="10"/>
      <c r="G153" s="10"/>
      <c r="H153" s="10"/>
      <c r="I153" s="6"/>
    </row>
    <row r="154" spans="1:9" s="5" customFormat="1" ht="25.5" customHeight="1">
      <c r="A154" s="16"/>
      <c r="B154" s="51">
        <v>148</v>
      </c>
      <c r="C154" s="14"/>
      <c r="D154" s="9"/>
      <c r="E154" s="12"/>
      <c r="F154" s="10"/>
      <c r="G154" s="10"/>
      <c r="H154" s="10"/>
      <c r="I154" s="6"/>
    </row>
    <row r="155" spans="1:9" s="5" customFormat="1" ht="25.5" customHeight="1">
      <c r="A155" s="16"/>
      <c r="B155" s="51">
        <v>149</v>
      </c>
      <c r="C155" s="14"/>
      <c r="D155" s="9"/>
      <c r="E155" s="12"/>
      <c r="F155" s="10"/>
      <c r="G155" s="10"/>
      <c r="H155" s="10"/>
      <c r="I155" s="6"/>
    </row>
    <row r="156" spans="1:9" s="5" customFormat="1" ht="25.5" customHeight="1">
      <c r="A156" s="16"/>
      <c r="B156" s="51">
        <v>150</v>
      </c>
      <c r="C156" s="14"/>
      <c r="D156" s="9"/>
      <c r="E156" s="12"/>
      <c r="F156" s="10"/>
      <c r="G156" s="10"/>
      <c r="H156" s="10"/>
      <c r="I156" s="6"/>
    </row>
    <row r="157" spans="1:9" s="5" customFormat="1" ht="25.5" customHeight="1">
      <c r="A157" s="16"/>
      <c r="B157" s="51">
        <v>151</v>
      </c>
      <c r="C157" s="14"/>
      <c r="D157" s="9"/>
      <c r="E157" s="12"/>
      <c r="F157" s="10"/>
      <c r="G157" s="10"/>
      <c r="H157" s="10"/>
      <c r="I157" s="6"/>
    </row>
    <row r="158" spans="1:9" s="5" customFormat="1" ht="25.5" customHeight="1">
      <c r="A158" s="16"/>
      <c r="B158" s="51">
        <v>152</v>
      </c>
      <c r="C158" s="14"/>
      <c r="D158" s="9"/>
      <c r="E158" s="12"/>
      <c r="F158" s="10"/>
      <c r="G158" s="10"/>
      <c r="H158" s="10"/>
      <c r="I158" s="6"/>
    </row>
    <row r="159" spans="1:9" s="5" customFormat="1" ht="25.5" customHeight="1">
      <c r="A159" s="16"/>
      <c r="B159" s="51">
        <v>153</v>
      </c>
      <c r="C159" s="14"/>
      <c r="D159" s="9"/>
      <c r="E159" s="12"/>
      <c r="F159" s="10"/>
      <c r="G159" s="10"/>
      <c r="H159" s="10"/>
      <c r="I159" s="6"/>
    </row>
    <row r="160" spans="1:9" s="5" customFormat="1" ht="25.5" customHeight="1">
      <c r="A160" s="16"/>
      <c r="B160" s="51">
        <v>154</v>
      </c>
      <c r="C160" s="14"/>
      <c r="D160" s="9"/>
      <c r="E160" s="12"/>
      <c r="F160" s="10"/>
      <c r="G160" s="10"/>
      <c r="H160" s="10"/>
      <c r="I160" s="6"/>
    </row>
    <row r="161" spans="1:9" s="5" customFormat="1" ht="25.5" customHeight="1">
      <c r="A161" s="16"/>
      <c r="B161" s="51">
        <v>155</v>
      </c>
      <c r="C161" s="14"/>
      <c r="D161" s="9"/>
      <c r="E161" s="12"/>
      <c r="F161" s="10"/>
      <c r="G161" s="10"/>
      <c r="H161" s="10"/>
      <c r="I161" s="6"/>
    </row>
    <row r="162" spans="1:9" s="5" customFormat="1" ht="25.5" customHeight="1">
      <c r="A162" s="16"/>
      <c r="B162" s="51">
        <v>156</v>
      </c>
      <c r="C162" s="14"/>
      <c r="D162" s="9"/>
      <c r="E162" s="12"/>
      <c r="F162" s="10"/>
      <c r="G162" s="10"/>
      <c r="H162" s="10"/>
      <c r="I162" s="6"/>
    </row>
    <row r="163" spans="1:9" s="5" customFormat="1" ht="25.5" customHeight="1">
      <c r="A163" s="16"/>
      <c r="B163" s="51">
        <v>157</v>
      </c>
      <c r="C163" s="14"/>
      <c r="D163" s="9"/>
      <c r="E163" s="12"/>
      <c r="F163" s="10"/>
      <c r="G163" s="10"/>
      <c r="H163" s="10"/>
      <c r="I163" s="6"/>
    </row>
    <row r="164" spans="1:9" s="5" customFormat="1" ht="25.5" customHeight="1">
      <c r="A164" s="16"/>
      <c r="B164" s="51">
        <v>158</v>
      </c>
      <c r="C164" s="14"/>
      <c r="D164" s="9"/>
      <c r="E164" s="12"/>
      <c r="F164" s="10"/>
      <c r="G164" s="10"/>
      <c r="H164" s="10"/>
      <c r="I164" s="6"/>
    </row>
    <row r="165" spans="1:9" s="5" customFormat="1" ht="25.5" customHeight="1">
      <c r="A165" s="16"/>
      <c r="B165" s="51">
        <v>159</v>
      </c>
      <c r="C165" s="14"/>
      <c r="D165" s="9"/>
      <c r="E165" s="12"/>
      <c r="F165" s="10"/>
      <c r="G165" s="10"/>
      <c r="H165" s="10"/>
      <c r="I165" s="6"/>
    </row>
    <row r="166" spans="1:9" s="5" customFormat="1" ht="25.5" customHeight="1">
      <c r="A166" s="16"/>
      <c r="B166" s="51">
        <v>160</v>
      </c>
      <c r="C166" s="14"/>
      <c r="D166" s="9"/>
      <c r="E166" s="12"/>
      <c r="F166" s="10"/>
      <c r="G166" s="10"/>
      <c r="H166" s="10"/>
      <c r="I166" s="6"/>
    </row>
    <row r="167" spans="1:9" s="5" customFormat="1" ht="25.5" customHeight="1">
      <c r="A167" s="16"/>
      <c r="B167" s="51">
        <v>161</v>
      </c>
      <c r="C167" s="14"/>
      <c r="D167" s="9"/>
      <c r="E167" s="12"/>
      <c r="F167" s="10"/>
      <c r="G167" s="10"/>
      <c r="H167" s="10"/>
      <c r="I167" s="6"/>
    </row>
    <row r="168" spans="1:9" s="5" customFormat="1" ht="25.5" customHeight="1">
      <c r="A168" s="19">
        <v>6</v>
      </c>
      <c r="B168" s="51">
        <v>162</v>
      </c>
      <c r="C168" s="14"/>
      <c r="D168" s="9"/>
      <c r="E168" s="12"/>
      <c r="F168" s="10"/>
      <c r="G168" s="10"/>
      <c r="H168" s="10"/>
      <c r="I168" s="6"/>
    </row>
    <row r="169" spans="1:9" s="5" customFormat="1" ht="25.5" customHeight="1">
      <c r="A169" s="18">
        <v>7</v>
      </c>
      <c r="B169" s="51">
        <v>163</v>
      </c>
      <c r="C169" s="14"/>
      <c r="D169" s="9"/>
      <c r="E169" s="12"/>
      <c r="F169" s="10"/>
      <c r="G169" s="10"/>
      <c r="H169" s="10"/>
      <c r="I169" s="6"/>
    </row>
    <row r="170" spans="1:9" s="5" customFormat="1" ht="25.5" customHeight="1">
      <c r="A170" s="16"/>
      <c r="B170" s="51">
        <v>164</v>
      </c>
      <c r="C170" s="14"/>
      <c r="D170" s="9"/>
      <c r="E170" s="12"/>
      <c r="F170" s="10"/>
      <c r="G170" s="10"/>
      <c r="H170" s="10"/>
      <c r="I170" s="6"/>
    </row>
    <row r="171" spans="1:9" s="5" customFormat="1" ht="25.5" customHeight="1">
      <c r="A171" s="16"/>
      <c r="B171" s="51">
        <v>165</v>
      </c>
      <c r="C171" s="14"/>
      <c r="D171" s="9"/>
      <c r="E171" s="12"/>
      <c r="F171" s="10"/>
      <c r="G171" s="10"/>
      <c r="H171" s="10"/>
      <c r="I171" s="6"/>
    </row>
    <row r="172" spans="1:9" s="5" customFormat="1" ht="25.5" customHeight="1">
      <c r="A172" s="16"/>
      <c r="B172" s="51">
        <v>166</v>
      </c>
      <c r="C172" s="14"/>
      <c r="D172" s="9"/>
      <c r="E172" s="12"/>
      <c r="F172" s="10"/>
      <c r="G172" s="10"/>
      <c r="H172" s="10"/>
      <c r="I172" s="6"/>
    </row>
    <row r="173" spans="1:9" s="5" customFormat="1" ht="25.5" customHeight="1">
      <c r="A173" s="16"/>
      <c r="B173" s="51">
        <v>167</v>
      </c>
      <c r="C173" s="14"/>
      <c r="D173" s="9"/>
      <c r="E173" s="12"/>
      <c r="F173" s="10"/>
      <c r="G173" s="10"/>
      <c r="H173" s="10"/>
      <c r="I173" s="6"/>
    </row>
    <row r="174" spans="1:9" s="5" customFormat="1" ht="25.5" customHeight="1">
      <c r="A174" s="16"/>
      <c r="B174" s="51">
        <v>168</v>
      </c>
      <c r="C174" s="14"/>
      <c r="D174" s="9"/>
      <c r="E174" s="12"/>
      <c r="F174" s="10"/>
      <c r="G174" s="10"/>
      <c r="H174" s="10"/>
      <c r="I174" s="6"/>
    </row>
    <row r="175" spans="1:9" s="5" customFormat="1" ht="25.5" customHeight="1">
      <c r="A175" s="16"/>
      <c r="B175" s="51">
        <v>169</v>
      </c>
      <c r="C175" s="14"/>
      <c r="D175" s="9"/>
      <c r="E175" s="12"/>
      <c r="F175" s="10"/>
      <c r="G175" s="10"/>
      <c r="H175" s="10"/>
      <c r="I175" s="6"/>
    </row>
    <row r="176" spans="1:9" s="5" customFormat="1" ht="25.5" customHeight="1">
      <c r="A176" s="16"/>
      <c r="B176" s="51">
        <v>170</v>
      </c>
      <c r="C176" s="14"/>
      <c r="D176" s="9"/>
      <c r="E176" s="12"/>
      <c r="F176" s="10"/>
      <c r="G176" s="10"/>
      <c r="H176" s="10"/>
      <c r="I176" s="6"/>
    </row>
    <row r="177" spans="1:9" s="5" customFormat="1" ht="25.5" customHeight="1">
      <c r="A177" s="16"/>
      <c r="B177" s="51">
        <v>171</v>
      </c>
      <c r="C177" s="14"/>
      <c r="D177" s="9"/>
      <c r="E177" s="12"/>
      <c r="F177" s="10"/>
      <c r="G177" s="10"/>
      <c r="H177" s="10"/>
      <c r="I177" s="6"/>
    </row>
    <row r="178" spans="1:9" s="5" customFormat="1" ht="25.5" customHeight="1">
      <c r="A178" s="16"/>
      <c r="B178" s="51">
        <v>172</v>
      </c>
      <c r="C178" s="14"/>
      <c r="D178" s="9"/>
      <c r="E178" s="12"/>
      <c r="F178" s="10"/>
      <c r="G178" s="10"/>
      <c r="H178" s="10"/>
      <c r="I178" s="6"/>
    </row>
    <row r="179" spans="1:9" s="5" customFormat="1" ht="25.5" customHeight="1">
      <c r="A179" s="16"/>
      <c r="B179" s="51">
        <v>173</v>
      </c>
      <c r="C179" s="14"/>
      <c r="D179" s="9"/>
      <c r="E179" s="12"/>
      <c r="F179" s="10"/>
      <c r="G179" s="10"/>
      <c r="H179" s="10"/>
      <c r="I179" s="6"/>
    </row>
    <row r="180" spans="1:9" s="5" customFormat="1" ht="25.5" customHeight="1">
      <c r="A180" s="16"/>
      <c r="B180" s="51">
        <v>174</v>
      </c>
      <c r="C180" s="14"/>
      <c r="D180" s="9"/>
      <c r="E180" s="12"/>
      <c r="F180" s="10"/>
      <c r="G180" s="10"/>
      <c r="H180" s="10"/>
      <c r="I180" s="6"/>
    </row>
    <row r="181" spans="1:9" s="5" customFormat="1" ht="25.5" customHeight="1">
      <c r="A181" s="16"/>
      <c r="B181" s="51">
        <v>175</v>
      </c>
      <c r="C181" s="14"/>
      <c r="D181" s="9"/>
      <c r="E181" s="12"/>
      <c r="F181" s="10"/>
      <c r="G181" s="10"/>
      <c r="H181" s="10"/>
      <c r="I181" s="6"/>
    </row>
    <row r="182" spans="1:9" s="5" customFormat="1" ht="25.5" customHeight="1">
      <c r="A182" s="16"/>
      <c r="B182" s="51">
        <v>176</v>
      </c>
      <c r="C182" s="14"/>
      <c r="D182" s="9"/>
      <c r="E182" s="12"/>
      <c r="F182" s="10"/>
      <c r="G182" s="10"/>
      <c r="H182" s="10"/>
      <c r="I182" s="6"/>
    </row>
    <row r="183" spans="1:9" s="5" customFormat="1" ht="25.5" customHeight="1">
      <c r="A183" s="16"/>
      <c r="B183" s="51">
        <v>177</v>
      </c>
      <c r="C183" s="14"/>
      <c r="D183" s="9"/>
      <c r="E183" s="12"/>
      <c r="F183" s="10"/>
      <c r="G183" s="10"/>
      <c r="H183" s="10"/>
      <c r="I183" s="6"/>
    </row>
    <row r="184" spans="1:9" s="5" customFormat="1" ht="25.5" customHeight="1">
      <c r="A184" s="16"/>
      <c r="B184" s="51">
        <v>178</v>
      </c>
      <c r="C184" s="14"/>
      <c r="D184" s="9"/>
      <c r="E184" s="12"/>
      <c r="F184" s="10"/>
      <c r="G184" s="10"/>
      <c r="H184" s="10"/>
      <c r="I184" s="6"/>
    </row>
    <row r="185" spans="1:9" s="5" customFormat="1" ht="25.5" customHeight="1">
      <c r="A185" s="16"/>
      <c r="B185" s="51">
        <v>179</v>
      </c>
      <c r="C185" s="14"/>
      <c r="D185" s="9"/>
      <c r="E185" s="12"/>
      <c r="F185" s="10"/>
      <c r="G185" s="10"/>
      <c r="H185" s="10"/>
      <c r="I185" s="6"/>
    </row>
    <row r="186" spans="1:9" s="5" customFormat="1" ht="25.5" customHeight="1">
      <c r="A186" s="16"/>
      <c r="B186" s="51">
        <v>180</v>
      </c>
      <c r="C186" s="14"/>
      <c r="D186" s="9"/>
      <c r="E186" s="12"/>
      <c r="F186" s="10"/>
      <c r="G186" s="10"/>
      <c r="H186" s="10"/>
      <c r="I186" s="6"/>
    </row>
    <row r="187" spans="1:9" s="5" customFormat="1" ht="25.5" customHeight="1">
      <c r="A187" s="16"/>
      <c r="B187" s="51">
        <v>181</v>
      </c>
      <c r="C187" s="14"/>
      <c r="D187" s="9"/>
      <c r="E187" s="12"/>
      <c r="F187" s="10"/>
      <c r="G187" s="10"/>
      <c r="H187" s="10"/>
      <c r="I187" s="6"/>
    </row>
    <row r="188" spans="1:9" s="5" customFormat="1" ht="25.5" customHeight="1">
      <c r="A188" s="16"/>
      <c r="B188" s="51">
        <v>182</v>
      </c>
      <c r="C188" s="14"/>
      <c r="D188" s="9"/>
      <c r="E188" s="12"/>
      <c r="F188" s="10"/>
      <c r="G188" s="10"/>
      <c r="H188" s="10"/>
      <c r="I188" s="6"/>
    </row>
    <row r="189" spans="1:9" s="5" customFormat="1" ht="25.5" customHeight="1">
      <c r="A189" s="16"/>
      <c r="B189" s="51">
        <v>183</v>
      </c>
      <c r="C189" s="14"/>
      <c r="D189" s="9"/>
      <c r="E189" s="12"/>
      <c r="F189" s="10"/>
      <c r="G189" s="10"/>
      <c r="H189" s="10"/>
      <c r="I189" s="6"/>
    </row>
    <row r="190" spans="1:9" s="5" customFormat="1" ht="25.5" customHeight="1">
      <c r="A190" s="16"/>
      <c r="B190" s="51">
        <v>184</v>
      </c>
      <c r="C190" s="14"/>
      <c r="D190" s="9"/>
      <c r="E190" s="12"/>
      <c r="F190" s="10"/>
      <c r="G190" s="10"/>
      <c r="H190" s="10"/>
      <c r="I190" s="6"/>
    </row>
    <row r="191" spans="1:9" s="5" customFormat="1" ht="25.5" customHeight="1">
      <c r="A191" s="16"/>
      <c r="B191" s="51">
        <v>185</v>
      </c>
      <c r="C191" s="14"/>
      <c r="D191" s="9"/>
      <c r="E191" s="12"/>
      <c r="F191" s="10"/>
      <c r="G191" s="10"/>
      <c r="H191" s="10"/>
      <c r="I191" s="6"/>
    </row>
    <row r="192" spans="1:9" s="5" customFormat="1" ht="25.5" customHeight="1">
      <c r="A192" s="16"/>
      <c r="B192" s="51">
        <v>186</v>
      </c>
      <c r="C192" s="14"/>
      <c r="D192" s="9"/>
      <c r="E192" s="12"/>
      <c r="F192" s="10"/>
      <c r="G192" s="10"/>
      <c r="H192" s="10"/>
      <c r="I192" s="6"/>
    </row>
    <row r="193" spans="1:9" s="5" customFormat="1" ht="25.5" customHeight="1">
      <c r="A193" s="16"/>
      <c r="B193" s="51">
        <v>187</v>
      </c>
      <c r="C193" s="14"/>
      <c r="D193" s="9"/>
      <c r="E193" s="12"/>
      <c r="F193" s="10"/>
      <c r="G193" s="10"/>
      <c r="H193" s="10"/>
      <c r="I193" s="6"/>
    </row>
    <row r="194" spans="1:9" s="5" customFormat="1" ht="25.5" customHeight="1">
      <c r="A194" s="16"/>
      <c r="B194" s="51">
        <v>188</v>
      </c>
      <c r="C194" s="14"/>
      <c r="D194" s="9"/>
      <c r="E194" s="12"/>
      <c r="F194" s="10"/>
      <c r="G194" s="10"/>
      <c r="H194" s="10"/>
      <c r="I194" s="6"/>
    </row>
    <row r="195" spans="1:9" s="5" customFormat="1" ht="25.5" customHeight="1">
      <c r="A195" s="19">
        <v>7</v>
      </c>
      <c r="B195" s="51">
        <v>189</v>
      </c>
      <c r="C195" s="14"/>
      <c r="D195" s="9"/>
      <c r="E195" s="12"/>
      <c r="F195" s="10"/>
      <c r="G195" s="10"/>
      <c r="H195" s="10"/>
      <c r="I195" s="6"/>
    </row>
    <row r="196" spans="1:9" s="7" customFormat="1" ht="25.5" customHeight="1">
      <c r="A196" s="18">
        <v>8</v>
      </c>
      <c r="B196" s="51">
        <v>190</v>
      </c>
      <c r="C196" s="14"/>
      <c r="D196" s="9"/>
      <c r="E196" s="12"/>
      <c r="F196" s="10"/>
      <c r="G196" s="10"/>
      <c r="H196" s="10"/>
      <c r="I196" s="8"/>
    </row>
    <row r="197" spans="1:9" s="7" customFormat="1" ht="25.5" customHeight="1">
      <c r="A197" s="17"/>
      <c r="B197" s="51">
        <v>191</v>
      </c>
      <c r="C197" s="14"/>
      <c r="D197" s="9"/>
      <c r="E197" s="12"/>
      <c r="F197" s="10"/>
      <c r="G197" s="10"/>
      <c r="H197" s="10"/>
      <c r="I197" s="8"/>
    </row>
    <row r="198" spans="1:9" s="7" customFormat="1" ht="25.5" customHeight="1">
      <c r="A198" s="17"/>
      <c r="B198" s="51">
        <v>192</v>
      </c>
      <c r="C198" s="14"/>
      <c r="D198" s="9"/>
      <c r="E198" s="12"/>
      <c r="F198" s="10"/>
      <c r="G198" s="10"/>
      <c r="H198" s="10"/>
      <c r="I198" s="8"/>
    </row>
    <row r="199" spans="1:9" s="7" customFormat="1" ht="25.5" customHeight="1">
      <c r="A199" s="17"/>
      <c r="B199" s="51">
        <v>193</v>
      </c>
      <c r="C199" s="14"/>
      <c r="D199" s="9"/>
      <c r="E199" s="12"/>
      <c r="F199" s="10"/>
      <c r="G199" s="10"/>
      <c r="H199" s="10"/>
      <c r="I199" s="8"/>
    </row>
    <row r="200" spans="1:9" s="7" customFormat="1" ht="25.5" customHeight="1">
      <c r="A200" s="17"/>
      <c r="B200" s="51">
        <v>194</v>
      </c>
      <c r="C200" s="14"/>
      <c r="D200" s="9"/>
      <c r="E200" s="12"/>
      <c r="F200" s="10"/>
      <c r="G200" s="10"/>
      <c r="H200" s="10"/>
      <c r="I200" s="8"/>
    </row>
    <row r="201" spans="1:9" s="7" customFormat="1" ht="25.5" customHeight="1">
      <c r="A201" s="17"/>
      <c r="B201" s="51">
        <v>195</v>
      </c>
      <c r="C201" s="14"/>
      <c r="D201" s="9"/>
      <c r="E201" s="12"/>
      <c r="F201" s="10"/>
      <c r="G201" s="10"/>
      <c r="H201" s="10"/>
      <c r="I201" s="8"/>
    </row>
    <row r="202" spans="1:9" s="7" customFormat="1" ht="25.5" customHeight="1">
      <c r="A202" s="17"/>
      <c r="B202" s="51">
        <v>196</v>
      </c>
      <c r="C202" s="14"/>
      <c r="D202" s="9"/>
      <c r="E202" s="12"/>
      <c r="F202" s="10"/>
      <c r="G202" s="10"/>
      <c r="H202" s="10"/>
      <c r="I202" s="8"/>
    </row>
    <row r="203" spans="1:9" s="7" customFormat="1" ht="25.5" customHeight="1">
      <c r="A203" s="17"/>
      <c r="B203" s="51">
        <v>197</v>
      </c>
      <c r="C203" s="14"/>
      <c r="D203" s="9"/>
      <c r="E203" s="12"/>
      <c r="F203" s="10"/>
      <c r="G203" s="10"/>
      <c r="H203" s="10"/>
      <c r="I203" s="8"/>
    </row>
    <row r="204" spans="1:9" s="7" customFormat="1" ht="25.5" customHeight="1">
      <c r="A204" s="17"/>
      <c r="B204" s="51">
        <v>198</v>
      </c>
      <c r="C204" s="14"/>
      <c r="D204" s="9"/>
      <c r="E204" s="12"/>
      <c r="F204" s="10"/>
      <c r="G204" s="10"/>
      <c r="H204" s="10"/>
      <c r="I204" s="8"/>
    </row>
    <row r="205" spans="1:9" s="7" customFormat="1" ht="25.5" customHeight="1">
      <c r="A205" s="17"/>
      <c r="B205" s="51">
        <v>199</v>
      </c>
      <c r="C205" s="14"/>
      <c r="D205" s="9"/>
      <c r="E205" s="12"/>
      <c r="F205" s="10"/>
      <c r="G205" s="10"/>
      <c r="H205" s="10"/>
      <c r="I205" s="8"/>
    </row>
    <row r="206" spans="1:9" s="7" customFormat="1" ht="25.5" customHeight="1" thickBot="1">
      <c r="A206" s="17"/>
      <c r="B206" s="52">
        <v>200</v>
      </c>
      <c r="C206" s="46"/>
      <c r="D206" s="47"/>
      <c r="E206" s="48"/>
      <c r="F206" s="49"/>
      <c r="G206" s="49"/>
      <c r="H206" s="49"/>
      <c r="I206" s="8"/>
    </row>
    <row r="207" spans="2:9" s="7" customFormat="1" ht="12.75">
      <c r="B207" s="1"/>
      <c r="D207" s="3"/>
      <c r="E207" s="3"/>
      <c r="I207" s="8"/>
    </row>
    <row r="208" spans="2:9" s="7" customFormat="1" ht="12.75">
      <c r="B208" s="1"/>
      <c r="D208" s="3"/>
      <c r="E208" s="3"/>
      <c r="I208" s="8"/>
    </row>
    <row r="209" spans="2:9" s="7" customFormat="1" ht="12.75">
      <c r="B209" s="1"/>
      <c r="D209" s="3"/>
      <c r="E209" s="3"/>
      <c r="I209" s="8"/>
    </row>
    <row r="210" spans="2:9" s="7" customFormat="1" ht="12.75">
      <c r="B210" s="1"/>
      <c r="D210" s="3"/>
      <c r="E210" s="3"/>
      <c r="I210" s="8"/>
    </row>
    <row r="211" spans="2:9" s="7" customFormat="1" ht="12.75">
      <c r="B211" s="1"/>
      <c r="D211" s="3"/>
      <c r="E211" s="3"/>
      <c r="I211" s="8"/>
    </row>
    <row r="212" spans="2:9" s="7" customFormat="1" ht="12.75">
      <c r="B212" s="1"/>
      <c r="D212" s="3"/>
      <c r="E212" s="3"/>
      <c r="I212" s="8"/>
    </row>
    <row r="213" spans="2:9" s="7" customFormat="1" ht="12.75">
      <c r="B213" s="1"/>
      <c r="D213" s="3"/>
      <c r="E213" s="3"/>
      <c r="I213" s="8"/>
    </row>
    <row r="214" spans="2:9" s="7" customFormat="1" ht="12.75">
      <c r="B214" s="1"/>
      <c r="D214" s="3"/>
      <c r="E214" s="3"/>
      <c r="I214" s="8"/>
    </row>
    <row r="215" spans="2:9" s="7" customFormat="1" ht="12.75">
      <c r="B215" s="1"/>
      <c r="D215" s="3"/>
      <c r="E215" s="3"/>
      <c r="I215" s="8"/>
    </row>
    <row r="216" spans="2:9" s="7" customFormat="1" ht="12.75">
      <c r="B216" s="1"/>
      <c r="D216" s="3"/>
      <c r="E216" s="3"/>
      <c r="I216" s="8"/>
    </row>
    <row r="217" spans="2:9" s="7" customFormat="1" ht="12.75">
      <c r="B217" s="1"/>
      <c r="D217" s="3"/>
      <c r="E217" s="3"/>
      <c r="I217" s="8"/>
    </row>
    <row r="218" spans="2:9" s="7" customFormat="1" ht="12.75">
      <c r="B218" s="1"/>
      <c r="D218" s="3"/>
      <c r="E218" s="3"/>
      <c r="I218" s="8"/>
    </row>
    <row r="219" spans="2:9" s="7" customFormat="1" ht="12.75">
      <c r="B219" s="1"/>
      <c r="D219" s="3"/>
      <c r="E219" s="3"/>
      <c r="I219" s="8"/>
    </row>
    <row r="220" spans="2:9" s="7" customFormat="1" ht="12.75">
      <c r="B220" s="1"/>
      <c r="D220" s="3"/>
      <c r="E220" s="3"/>
      <c r="I220" s="8"/>
    </row>
    <row r="221" spans="2:9" s="7" customFormat="1" ht="12.75">
      <c r="B221" s="1"/>
      <c r="D221" s="3"/>
      <c r="E221" s="3"/>
      <c r="I221" s="8"/>
    </row>
    <row r="222" spans="2:9" s="7" customFormat="1" ht="12.75">
      <c r="B222" s="1"/>
      <c r="D222" s="3"/>
      <c r="E222" s="3"/>
      <c r="I222" s="8"/>
    </row>
    <row r="223" spans="2:9" s="7" customFormat="1" ht="12.75">
      <c r="B223" s="1"/>
      <c r="D223" s="3"/>
      <c r="E223" s="3"/>
      <c r="I223" s="8"/>
    </row>
    <row r="224" spans="2:9" s="7" customFormat="1" ht="12.75">
      <c r="B224" s="1"/>
      <c r="D224" s="3"/>
      <c r="E224" s="3"/>
      <c r="I224" s="8"/>
    </row>
    <row r="225" spans="2:9" s="7" customFormat="1" ht="12.75">
      <c r="B225" s="1"/>
      <c r="D225" s="3"/>
      <c r="E225" s="3"/>
      <c r="I225" s="8"/>
    </row>
    <row r="226" spans="2:9" s="7" customFormat="1" ht="12.75">
      <c r="B226" s="1"/>
      <c r="D226" s="3"/>
      <c r="E226" s="3"/>
      <c r="I226" s="8"/>
    </row>
    <row r="227" spans="2:9" s="7" customFormat="1" ht="12.75">
      <c r="B227" s="1"/>
      <c r="D227" s="3"/>
      <c r="E227" s="3"/>
      <c r="I227" s="8"/>
    </row>
    <row r="228" spans="2:9" s="7" customFormat="1" ht="12.75">
      <c r="B228" s="1"/>
      <c r="D228" s="3"/>
      <c r="E228" s="3"/>
      <c r="I228" s="8"/>
    </row>
    <row r="229" spans="2:9" s="7" customFormat="1" ht="12.75">
      <c r="B229" s="1"/>
      <c r="D229" s="3"/>
      <c r="E229" s="3"/>
      <c r="I229" s="8"/>
    </row>
    <row r="230" spans="2:9" s="7" customFormat="1" ht="12.75">
      <c r="B230" s="1"/>
      <c r="D230" s="3"/>
      <c r="E230" s="3"/>
      <c r="I230" s="8"/>
    </row>
    <row r="231" spans="2:9" s="7" customFormat="1" ht="12.75">
      <c r="B231" s="1"/>
      <c r="D231" s="3"/>
      <c r="E231" s="3"/>
      <c r="I231" s="8"/>
    </row>
    <row r="232" spans="2:9" s="7" customFormat="1" ht="12.75">
      <c r="B232" s="1"/>
      <c r="D232" s="3"/>
      <c r="E232" s="3"/>
      <c r="I232" s="8"/>
    </row>
    <row r="233" spans="2:9" s="7" customFormat="1" ht="12.75">
      <c r="B233" s="1"/>
      <c r="D233" s="3"/>
      <c r="E233" s="3"/>
      <c r="I233" s="8"/>
    </row>
    <row r="234" spans="2:9" s="7" customFormat="1" ht="12.75">
      <c r="B234" s="1"/>
      <c r="D234" s="3"/>
      <c r="E234" s="3"/>
      <c r="I234" s="8"/>
    </row>
    <row r="235" spans="2:9" s="7" customFormat="1" ht="12.75">
      <c r="B235" s="1"/>
      <c r="D235" s="3"/>
      <c r="E235" s="3"/>
      <c r="I235" s="8"/>
    </row>
    <row r="236" spans="2:9" s="7" customFormat="1" ht="12.75">
      <c r="B236" s="1"/>
      <c r="D236" s="3"/>
      <c r="E236" s="3"/>
      <c r="I236" s="8"/>
    </row>
    <row r="237" spans="2:9" s="7" customFormat="1" ht="12.75">
      <c r="B237" s="1"/>
      <c r="D237" s="3"/>
      <c r="E237" s="3"/>
      <c r="I237" s="8"/>
    </row>
    <row r="238" spans="2:9" s="7" customFormat="1" ht="12.75">
      <c r="B238" s="1"/>
      <c r="D238" s="3"/>
      <c r="E238" s="3"/>
      <c r="I238" s="8"/>
    </row>
    <row r="239" spans="2:9" s="7" customFormat="1" ht="12.75">
      <c r="B239" s="1"/>
      <c r="D239" s="3"/>
      <c r="E239" s="3"/>
      <c r="I239" s="8"/>
    </row>
    <row r="240" spans="2:9" s="7" customFormat="1" ht="12.75">
      <c r="B240" s="1"/>
      <c r="D240" s="3"/>
      <c r="E240" s="3"/>
      <c r="I240" s="8"/>
    </row>
    <row r="241" spans="2:9" s="7" customFormat="1" ht="12.75">
      <c r="B241" s="1"/>
      <c r="D241" s="3"/>
      <c r="E241" s="3"/>
      <c r="I241" s="8"/>
    </row>
    <row r="242" spans="2:9" s="7" customFormat="1" ht="12.75">
      <c r="B242" s="1"/>
      <c r="D242" s="3"/>
      <c r="E242" s="3"/>
      <c r="I242" s="8"/>
    </row>
    <row r="243" spans="2:9" s="7" customFormat="1" ht="12.75">
      <c r="B243" s="1"/>
      <c r="D243" s="3"/>
      <c r="E243" s="3"/>
      <c r="I243" s="8"/>
    </row>
    <row r="244" spans="2:9" s="7" customFormat="1" ht="12.75">
      <c r="B244" s="1"/>
      <c r="D244" s="3"/>
      <c r="E244" s="3"/>
      <c r="I244" s="8"/>
    </row>
    <row r="245" spans="2:9" s="7" customFormat="1" ht="12.75">
      <c r="B245" s="1"/>
      <c r="D245" s="3"/>
      <c r="E245" s="3"/>
      <c r="I245" s="8"/>
    </row>
    <row r="246" spans="2:9" s="7" customFormat="1" ht="12.75">
      <c r="B246" s="1"/>
      <c r="D246" s="3"/>
      <c r="E246" s="3"/>
      <c r="I246" s="8"/>
    </row>
    <row r="247" spans="2:9" s="7" customFormat="1" ht="12.75">
      <c r="B247" s="1"/>
      <c r="D247" s="3"/>
      <c r="E247" s="3"/>
      <c r="I247" s="8"/>
    </row>
    <row r="248" spans="2:9" s="7" customFormat="1" ht="12.75">
      <c r="B248" s="1"/>
      <c r="D248" s="3"/>
      <c r="E248" s="3"/>
      <c r="I248" s="8"/>
    </row>
    <row r="249" spans="2:9" s="7" customFormat="1" ht="12.75">
      <c r="B249" s="1"/>
      <c r="D249" s="3"/>
      <c r="E249" s="3"/>
      <c r="I249" s="8"/>
    </row>
    <row r="250" spans="2:9" s="7" customFormat="1" ht="12.75">
      <c r="B250" s="1"/>
      <c r="D250" s="3"/>
      <c r="E250" s="3"/>
      <c r="I250" s="8"/>
    </row>
    <row r="251" spans="2:9" s="7" customFormat="1" ht="12.75">
      <c r="B251" s="1"/>
      <c r="D251" s="3"/>
      <c r="E251" s="3"/>
      <c r="I251" s="8"/>
    </row>
    <row r="252" spans="2:9" s="7" customFormat="1" ht="12.75">
      <c r="B252" s="1"/>
      <c r="D252" s="3"/>
      <c r="E252" s="3"/>
      <c r="I252" s="8"/>
    </row>
    <row r="253" spans="2:9" s="7" customFormat="1" ht="12.75">
      <c r="B253" s="1"/>
      <c r="D253" s="3"/>
      <c r="E253" s="3"/>
      <c r="I253" s="8"/>
    </row>
    <row r="254" spans="2:9" s="7" customFormat="1" ht="12.75">
      <c r="B254" s="1"/>
      <c r="D254" s="3"/>
      <c r="E254" s="3"/>
      <c r="I254" s="8"/>
    </row>
    <row r="255" spans="2:9" s="7" customFormat="1" ht="12.75">
      <c r="B255" s="1"/>
      <c r="D255" s="3"/>
      <c r="E255" s="3"/>
      <c r="I255" s="8"/>
    </row>
    <row r="256" spans="2:9" s="7" customFormat="1" ht="12.75">
      <c r="B256" s="1"/>
      <c r="D256" s="3"/>
      <c r="E256" s="3"/>
      <c r="I256" s="8"/>
    </row>
  </sheetData>
  <sheetProtection selectLockedCells="1" autoFilter="0"/>
  <mergeCells count="3">
    <mergeCell ref="B2:H3"/>
    <mergeCell ref="B4:H5"/>
    <mergeCell ref="I5:I6"/>
  </mergeCells>
  <printOptions horizontalCentered="1"/>
  <pageMargins left="0.11811023622047245" right="0.11811023622047245" top="0.4330708661417323" bottom="0.31496062992125984" header="0" footer="0.11811023622047245"/>
  <pageSetup horizontalDpi="300" verticalDpi="300" orientation="portrait" paperSize="9" scale="95" r:id="rId2"/>
  <headerFooter alignWithMargins="0">
    <oddFooter>&amp;R-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K29"/>
  <sheetViews>
    <sheetView showGridLines="0" showRowColHeaders="0" zoomScalePageLayoutView="0" workbookViewId="0" topLeftCell="A1">
      <selection activeCell="L21" sqref="L21"/>
    </sheetView>
  </sheetViews>
  <sheetFormatPr defaultColWidth="11.421875" defaultRowHeight="12.75"/>
  <cols>
    <col min="1" max="1" width="6.7109375" style="20" customWidth="1"/>
    <col min="2" max="2" width="29.7109375" style="20" customWidth="1"/>
    <col min="3" max="3" width="8.7109375" style="20" customWidth="1"/>
    <col min="4" max="4" width="5.7109375" style="20" customWidth="1"/>
    <col min="5" max="5" width="29.7109375" style="20" customWidth="1"/>
    <col min="6" max="6" width="8.7109375" style="20" customWidth="1"/>
    <col min="7" max="7" width="5.7109375" style="20" customWidth="1"/>
    <col min="8" max="8" width="29.7109375" style="20" customWidth="1"/>
    <col min="9" max="9" width="8.7109375" style="20" customWidth="1"/>
    <col min="10" max="10" width="5.7109375" style="20" customWidth="1"/>
    <col min="11" max="16384" width="11.421875" style="20" customWidth="1"/>
  </cols>
  <sheetData>
    <row r="1" spans="2:9" ht="15.75" customHeight="1">
      <c r="B1" s="69" t="s">
        <v>82</v>
      </c>
      <c r="C1" s="69"/>
      <c r="D1" s="69"/>
      <c r="E1" s="69"/>
      <c r="F1" s="69"/>
      <c r="G1" s="69"/>
      <c r="H1" s="69"/>
      <c r="I1" s="69"/>
    </row>
    <row r="2" spans="2:9" ht="15.75" customHeight="1" thickBot="1">
      <c r="B2" s="69"/>
      <c r="C2" s="69"/>
      <c r="D2" s="69"/>
      <c r="E2" s="69"/>
      <c r="F2" s="69"/>
      <c r="G2" s="69"/>
      <c r="H2" s="69"/>
      <c r="I2" s="69"/>
    </row>
    <row r="3" spans="2:11" s="22" customFormat="1" ht="27" customHeight="1" thickBot="1">
      <c r="B3" s="39" t="s">
        <v>84</v>
      </c>
      <c r="C3" s="21" t="s">
        <v>9</v>
      </c>
      <c r="E3" s="39" t="s">
        <v>84</v>
      </c>
      <c r="F3" s="21" t="s">
        <v>9</v>
      </c>
      <c r="H3" s="39" t="s">
        <v>84</v>
      </c>
      <c r="I3" s="21" t="s">
        <v>9</v>
      </c>
      <c r="K3" s="35" t="s">
        <v>83</v>
      </c>
    </row>
    <row r="4" spans="2:11" ht="15.75" customHeight="1">
      <c r="B4" s="23" t="s">
        <v>10</v>
      </c>
      <c r="C4" s="24">
        <f>COUNTIF(Anmeldeliste!C7:C206,"Murgtäler")</f>
        <v>0</v>
      </c>
      <c r="E4" s="23" t="s">
        <v>11</v>
      </c>
      <c r="F4" s="24">
        <f>COUNTIF(Anmeldeliste!C7:C206,"Gießen")</f>
        <v>0</v>
      </c>
      <c r="H4" s="36" t="s">
        <v>12</v>
      </c>
      <c r="I4" s="25">
        <f>COUNTIF(Anmeldeliste!C7:C206,"Swedish Devil")</f>
        <v>0</v>
      </c>
      <c r="K4" s="70">
        <f>SUM(C4:C29,F4:F29,I4:I29)</f>
        <v>33</v>
      </c>
    </row>
    <row r="5" spans="2:11" ht="15.75" customHeight="1">
      <c r="B5" s="23" t="s">
        <v>13</v>
      </c>
      <c r="C5" s="24">
        <f>COUNTIF(Anmeldeliste!C7:C206,"Kaiserslautern")</f>
        <v>2</v>
      </c>
      <c r="E5" s="23" t="s">
        <v>14</v>
      </c>
      <c r="F5" s="24">
        <f>COUNTIF(Anmeldeliste!C7:C206,"Kiel")</f>
        <v>0</v>
      </c>
      <c r="H5" s="23" t="s">
        <v>15</v>
      </c>
      <c r="I5" s="25">
        <f>COUNTIF(Anmeldeliste!C7:C206,"Adersheim")</f>
        <v>0</v>
      </c>
      <c r="K5" s="70"/>
    </row>
    <row r="6" spans="2:9" ht="15.75" customHeight="1">
      <c r="B6" s="23" t="s">
        <v>16</v>
      </c>
      <c r="C6" s="24">
        <f>COUNTIF(Anmeldeliste!C7:C206,"Hotspurs")</f>
        <v>0</v>
      </c>
      <c r="E6" s="23" t="s">
        <v>17</v>
      </c>
      <c r="F6" s="24">
        <f>COUNTIF(Anmeldeliste!C7:C206,"Halbau")</f>
        <v>1</v>
      </c>
      <c r="H6" s="36" t="s">
        <v>18</v>
      </c>
      <c r="I6" s="25">
        <f>COUNTIF(Anmeldeliste!C7:C206,"Essen")</f>
        <v>0</v>
      </c>
    </row>
    <row r="7" spans="2:9" ht="15.75" customHeight="1">
      <c r="B7" s="23" t="s">
        <v>19</v>
      </c>
      <c r="C7" s="24">
        <f>COUNTIF(Anmeldeliste!C7:C206,"B. Amberg")</f>
        <v>0</v>
      </c>
      <c r="E7" s="36" t="s">
        <v>20</v>
      </c>
      <c r="F7" s="24">
        <f>COUNTIF(Anmeldeliste!C7:C206,"Köln")</f>
        <v>0</v>
      </c>
      <c r="H7" s="36" t="s">
        <v>21</v>
      </c>
      <c r="I7" s="25">
        <f>COUNTIF(Anmeldeliste!C7:C206,"Weiler")</f>
        <v>0</v>
      </c>
    </row>
    <row r="8" spans="2:9" ht="15.75" customHeight="1">
      <c r="B8" s="23" t="s">
        <v>22</v>
      </c>
      <c r="C8" s="24">
        <f>COUNTIF(Anmeldeliste!C7:C206,"Schwerte")</f>
        <v>0</v>
      </c>
      <c r="E8" s="23" t="s">
        <v>23</v>
      </c>
      <c r="F8" s="24">
        <f>COUNTIF(Anmeldeliste!C7:C206,"Kehlheimwinzer")</f>
        <v>0</v>
      </c>
      <c r="H8" s="23" t="s">
        <v>24</v>
      </c>
      <c r="I8" s="25">
        <f>COUNTIF(Anmeldeliste!C7:C206,"Wolfsburg")</f>
        <v>0</v>
      </c>
    </row>
    <row r="9" spans="2:9" ht="15.75" customHeight="1">
      <c r="B9" s="23" t="s">
        <v>7</v>
      </c>
      <c r="C9" s="24">
        <f>COUNTIF(Anmeldeliste!C7:C206,"Celtic Berlin")</f>
        <v>4</v>
      </c>
      <c r="E9" s="23" t="s">
        <v>25</v>
      </c>
      <c r="F9" s="24">
        <f>COUNTIF(Anmeldeliste!C7:C206,"Drispenstedt")</f>
        <v>5</v>
      </c>
      <c r="H9" s="23" t="s">
        <v>26</v>
      </c>
      <c r="I9" s="25">
        <f>COUNTIF(Anmeldeliste!C7:C206,"Grönwohld")</f>
        <v>1</v>
      </c>
    </row>
    <row r="10" spans="2:9" ht="15.75" customHeight="1">
      <c r="B10" s="23" t="s">
        <v>27</v>
      </c>
      <c r="C10" s="24">
        <f>COUNTIF(Anmeldeliste!C7:C206,"Delligsen")</f>
        <v>0</v>
      </c>
      <c r="E10" s="23" t="s">
        <v>28</v>
      </c>
      <c r="F10" s="26">
        <f>COUNTIF(Anmeldeliste!C7:C206,"Neumünster")</f>
        <v>0</v>
      </c>
      <c r="H10" s="23" t="s">
        <v>29</v>
      </c>
      <c r="I10" s="25">
        <f>COUNTIF(Anmeldeliste!C7:C206,"Jerze")</f>
        <v>0</v>
      </c>
    </row>
    <row r="11" spans="2:9" ht="15.75" customHeight="1">
      <c r="B11" s="36" t="s">
        <v>30</v>
      </c>
      <c r="C11" s="24">
        <f>COUNTIF(Anmeldeliste!C7:C206,"Duisburg")</f>
        <v>0</v>
      </c>
      <c r="E11" s="23" t="s">
        <v>31</v>
      </c>
      <c r="F11" s="24">
        <f>COUNTIF(Anmeldeliste!C7:C206,"Zürich")</f>
        <v>0</v>
      </c>
      <c r="H11" s="23" t="s">
        <v>32</v>
      </c>
      <c r="I11" s="25">
        <f>COUNTIF(Anmeldeliste!C7:C206,"M'gladbach")</f>
        <v>0</v>
      </c>
    </row>
    <row r="12" spans="2:9" ht="15.75" customHeight="1">
      <c r="B12" s="23" t="s">
        <v>33</v>
      </c>
      <c r="C12" s="24">
        <f>COUNTIF(Anmeldeliste!C7:C206,"Düsseldorf")</f>
        <v>0</v>
      </c>
      <c r="E12" s="23" t="s">
        <v>34</v>
      </c>
      <c r="F12" s="24">
        <f>COUNTIF(Anmeldeliste!C7:C206,"Cuxhaven")</f>
        <v>0</v>
      </c>
      <c r="H12" s="36" t="s">
        <v>35</v>
      </c>
      <c r="I12" s="25">
        <f>COUNTIF(Anmeldeliste!C7:C206,"Remseck")</f>
        <v>0</v>
      </c>
    </row>
    <row r="13" spans="2:9" ht="15.75" customHeight="1">
      <c r="B13" s="36" t="s">
        <v>36</v>
      </c>
      <c r="C13" s="24">
        <f>COUNTIF(Anmeldeliste!C7:C206,"Würzburg")</f>
        <v>0</v>
      </c>
      <c r="E13" s="23" t="s">
        <v>37</v>
      </c>
      <c r="F13" s="24">
        <f>COUNTIF(Anmeldeliste!C7:C206,"Hildesheim")</f>
        <v>0</v>
      </c>
      <c r="H13" s="23" t="s">
        <v>38</v>
      </c>
      <c r="I13" s="27">
        <f>COUNTIF(Anmeldeliste!C7:C206,"T. Dortmund")</f>
        <v>0</v>
      </c>
    </row>
    <row r="14" spans="2:9" ht="15.75" customHeight="1">
      <c r="B14" s="23" t="s">
        <v>39</v>
      </c>
      <c r="C14" s="24">
        <f>COUNTIF(Anmeldeliste!C7:C206,"FF Bruck")</f>
        <v>1</v>
      </c>
      <c r="E14" s="23" t="s">
        <v>40</v>
      </c>
      <c r="F14" s="24">
        <f>COUNTIF(Anmeldeliste!C7:C206,"Buxtehude")</f>
        <v>0</v>
      </c>
      <c r="H14" s="38" t="s">
        <v>41</v>
      </c>
      <c r="I14" s="28">
        <f>COUNTIF(Anmeldeliste!C7:C206,"Oldesloe")</f>
        <v>0</v>
      </c>
    </row>
    <row r="15" spans="2:9" ht="15.75" customHeight="1">
      <c r="B15" s="36" t="s">
        <v>42</v>
      </c>
      <c r="C15" s="24">
        <f>COUNTIF(Anmeldeliste!C7:C206,"Göppingen")</f>
        <v>0</v>
      </c>
      <c r="E15" s="23" t="s">
        <v>43</v>
      </c>
      <c r="F15" s="26">
        <f>COUNTIF(Anmeldeliste!C7:C206,"Rheinl. United")</f>
        <v>0</v>
      </c>
      <c r="H15" s="23" t="s">
        <v>44</v>
      </c>
      <c r="I15" s="25">
        <f>COUNTIF(Anmeldeliste!C7:C206,"Rheinl. / Ddorf")</f>
        <v>0</v>
      </c>
    </row>
    <row r="16" spans="2:9" ht="15.75" customHeight="1">
      <c r="B16" s="23" t="s">
        <v>45</v>
      </c>
      <c r="C16" s="24">
        <f>COUNTIF(Anmeldeliste!C7:C206,"Neukölln")</f>
        <v>0</v>
      </c>
      <c r="E16" s="23" t="s">
        <v>46</v>
      </c>
      <c r="F16" s="24">
        <f>COUNTIF(Anmeldeliste!C7:C206,"Gevelsberg")</f>
        <v>2</v>
      </c>
      <c r="H16" s="29" t="s">
        <v>47</v>
      </c>
      <c r="I16" s="27">
        <f>COUNTIF(Anmeldeliste!C7:C206,"Hansa Herford")</f>
        <v>0</v>
      </c>
    </row>
    <row r="17" spans="2:9" ht="15.75" customHeight="1">
      <c r="B17" s="23" t="s">
        <v>47</v>
      </c>
      <c r="C17" s="24">
        <f>COUNTIF(Anmeldeliste!C7:C206,"Herford")</f>
        <v>0</v>
      </c>
      <c r="E17" s="23" t="s">
        <v>48</v>
      </c>
      <c r="F17" s="24">
        <f>COUNTIF(Anmeldeliste!C7:C206,"Hirschlanden")</f>
        <v>0</v>
      </c>
      <c r="H17" s="23" t="s">
        <v>49</v>
      </c>
      <c r="I17" s="25">
        <f>COUNTIF(Anmeldeliste!C7:C206,"Kassel")</f>
        <v>0</v>
      </c>
    </row>
    <row r="18" spans="2:9" ht="15.75" customHeight="1">
      <c r="B18" s="23" t="s">
        <v>50</v>
      </c>
      <c r="C18" s="24">
        <f>COUNTIF(Anmeldeliste!C7:C206,"Kassel")</f>
        <v>0</v>
      </c>
      <c r="E18" s="23" t="s">
        <v>51</v>
      </c>
      <c r="F18" s="24">
        <f>COUNTIF(Anmeldeliste!C7:C206,"Nürnberg")</f>
        <v>4</v>
      </c>
      <c r="H18" s="23" t="s">
        <v>52</v>
      </c>
      <c r="I18" s="25">
        <f>COUNTIF(Anmeldeliste!C7:C206,"Bern")</f>
        <v>0</v>
      </c>
    </row>
    <row r="19" spans="2:9" ht="15.75" customHeight="1">
      <c r="B19" s="23" t="s">
        <v>53</v>
      </c>
      <c r="C19" s="24">
        <f>COUNTIF(Anmeldeliste!C7:C206,"Om. Dortmund")</f>
        <v>0</v>
      </c>
      <c r="E19" s="23" t="s">
        <v>54</v>
      </c>
      <c r="F19" s="24">
        <f>COUNTIF(Anmeldeliste!C7:C206,"Birmendorf")</f>
        <v>0</v>
      </c>
      <c r="H19" s="23" t="s">
        <v>55</v>
      </c>
      <c r="I19" s="25">
        <f>COUNTIF(Anmeldeliste!C7:C206,"Phoenix Herne")</f>
        <v>0</v>
      </c>
    </row>
    <row r="20" spans="2:9" ht="15.75" customHeight="1">
      <c r="B20" s="23" t="s">
        <v>56</v>
      </c>
      <c r="C20" s="24">
        <f>COUNTIF(Anmeldeliste!C7:C206,"Moisburg")</f>
        <v>0</v>
      </c>
      <c r="E20" s="23" t="s">
        <v>57</v>
      </c>
      <c r="F20" s="24">
        <f>COUNTIF(Anmeldeliste!C7:C206,"Flamengo")</f>
        <v>1</v>
      </c>
      <c r="H20" s="23" t="s">
        <v>58</v>
      </c>
      <c r="I20" s="25">
        <f>COUNTIF(Anmeldeliste!C7:C206,"Magden")</f>
        <v>0</v>
      </c>
    </row>
    <row r="21" spans="2:9" ht="15.75" customHeight="1">
      <c r="B21" s="36" t="s">
        <v>59</v>
      </c>
      <c r="C21" s="24">
        <f>COUNTIF(Anmeldeliste!C7:C206,"O. Rhein-Ruhr")</f>
        <v>0</v>
      </c>
      <c r="E21" s="23" t="s">
        <v>60</v>
      </c>
      <c r="F21" s="24">
        <f>COUNTIF(Anmeldeliste!C7:C206,"Düdinghausen")</f>
        <v>0</v>
      </c>
      <c r="H21" s="23" t="s">
        <v>61</v>
      </c>
      <c r="I21" s="25">
        <f>COUNTIF(Anmeldeliste!C7:C206,"TKC Kierspe")</f>
        <v>0</v>
      </c>
    </row>
    <row r="22" spans="2:9" ht="15.75" customHeight="1">
      <c r="B22" s="23" t="s">
        <v>62</v>
      </c>
      <c r="C22" s="24">
        <f>COUNTIF(Anmeldeliste!C7:C206,"OTC Amberg")</f>
        <v>0</v>
      </c>
      <c r="E22" s="23" t="s">
        <v>63</v>
      </c>
      <c r="F22" s="24">
        <f>COUNTIF(Anmeldeliste!C7:C206,"Frankfurt")</f>
        <v>1</v>
      </c>
      <c r="H22" s="29" t="s">
        <v>64</v>
      </c>
      <c r="I22" s="27">
        <f>COUNTIF(Anmeldeliste!C7:C206,"Lepard United")</f>
        <v>0</v>
      </c>
    </row>
    <row r="23" spans="2:9" ht="15.75" customHeight="1">
      <c r="B23" s="23" t="s">
        <v>65</v>
      </c>
      <c r="C23" s="24">
        <f>COUNTIF(Anmeldeliste!C7:C206,"Pegasus")</f>
        <v>0</v>
      </c>
      <c r="E23" s="23" t="s">
        <v>66</v>
      </c>
      <c r="F23" s="24">
        <f>COUNTIF(Anmeldeliste!C7:C206,"Balingen")</f>
        <v>0</v>
      </c>
      <c r="H23" s="23" t="s">
        <v>67</v>
      </c>
      <c r="I23" s="25">
        <f>COUNTIF(Anmeldeliste!C7:C206,"TKC Menden")</f>
        <v>0</v>
      </c>
    </row>
    <row r="24" spans="2:9" ht="15.75" customHeight="1">
      <c r="B24" s="23" t="s">
        <v>68</v>
      </c>
      <c r="C24" s="24">
        <f>COUNTIF(Anmeldeliste!C7:C206,"Wasseralfingen")</f>
        <v>1</v>
      </c>
      <c r="E24" s="23" t="s">
        <v>52</v>
      </c>
      <c r="F24" s="24">
        <f>COUNTIF(Anmeldeliste!C7:C206,"Bern")</f>
        <v>0</v>
      </c>
      <c r="H24" s="23" t="s">
        <v>69</v>
      </c>
      <c r="I24" s="25">
        <f>COUNTIF(Anmeldeliste!C7:C206,"Neusatz")</f>
        <v>0</v>
      </c>
    </row>
    <row r="25" spans="2:9" ht="15.75" customHeight="1">
      <c r="B25" s="23" t="s">
        <v>70</v>
      </c>
      <c r="C25" s="24">
        <f>COUNTIF(Anmeldeliste!C7:C206,"Bochum")</f>
        <v>0</v>
      </c>
      <c r="E25" s="36" t="s">
        <v>71</v>
      </c>
      <c r="F25" s="24">
        <f>COUNTIF(Anmeldeliste!C7:C206,"Ostwestfalen")</f>
        <v>0</v>
      </c>
      <c r="H25" s="23" t="s">
        <v>72</v>
      </c>
      <c r="I25" s="25">
        <f>COUNTIF(Anmeldeliste!C7:C206,"TKF Oftersheim")</f>
        <v>0</v>
      </c>
    </row>
    <row r="26" spans="2:9" ht="15.75" customHeight="1">
      <c r="B26" s="23" t="s">
        <v>73</v>
      </c>
      <c r="C26" s="24">
        <f>COUNTIF(Anmeldeliste!C7:C206,"SG Hannover")</f>
        <v>0</v>
      </c>
      <c r="E26" s="36" t="s">
        <v>74</v>
      </c>
      <c r="F26" s="24">
        <f>COUNTIF(Anmeldeliste!C7:C206,"Panzing")</f>
        <v>0</v>
      </c>
      <c r="H26" s="23" t="s">
        <v>75</v>
      </c>
      <c r="I26" s="25">
        <f>COUNTIF(Anmeldeliste!C7:C206,"TKV Steinbeck")</f>
        <v>0</v>
      </c>
    </row>
    <row r="27" spans="2:9" ht="15.75" customHeight="1" thickBot="1">
      <c r="B27" s="23" t="s">
        <v>76</v>
      </c>
      <c r="C27" s="24">
        <f>COUNTIF(Anmeldeliste!C7:C206,"Karl/May")</f>
        <v>0</v>
      </c>
      <c r="E27" s="23" t="s">
        <v>77</v>
      </c>
      <c r="F27" s="28">
        <f>COUNTIF(Anmeldeliste!C7:C206,"Herne")</f>
        <v>0</v>
      </c>
      <c r="H27" s="40" t="s">
        <v>85</v>
      </c>
      <c r="I27" s="31">
        <f>COUNTIF(Anmeldeliste!C7:C206,"München")</f>
        <v>0</v>
      </c>
    </row>
    <row r="28" spans="2:6" ht="15.75" customHeight="1" thickBot="1">
      <c r="B28" s="36" t="s">
        <v>78</v>
      </c>
      <c r="C28" s="24">
        <f>COUNTIF(Anmeldeliste!C7:C206,"Schöppenstedt")</f>
        <v>0</v>
      </c>
      <c r="E28" s="23" t="s">
        <v>79</v>
      </c>
      <c r="F28" s="25">
        <f>COUNTIF(Anmeldeliste!C7:C206,"Waltrop")</f>
        <v>1</v>
      </c>
    </row>
    <row r="29" spans="2:9" ht="15.75" customHeight="1" thickBot="1">
      <c r="B29" s="30" t="s">
        <v>80</v>
      </c>
      <c r="C29" s="34">
        <f>COUNTIF(Anmeldeliste!C7:C206,"Filzteufel")</f>
        <v>7</v>
      </c>
      <c r="E29" s="37" t="s">
        <v>81</v>
      </c>
      <c r="F29" s="31">
        <f>COUNTIF(Anmeldeliste!C7:C206,"Sprockhövel")</f>
        <v>0</v>
      </c>
      <c r="H29" s="32" t="s">
        <v>8</v>
      </c>
      <c r="I29" s="33">
        <f>COUNTIF(Anmeldeliste!C7:C206,"Vereinslos")</f>
        <v>2</v>
      </c>
    </row>
  </sheetData>
  <sheetProtection sheet="1" objects="1" scenarios="1" selectLockedCells="1" selectUnlockedCells="1"/>
  <mergeCells count="2">
    <mergeCell ref="B1:I2"/>
    <mergeCell ref="K4:K5"/>
  </mergeCells>
  <conditionalFormatting sqref="I29 F4:F29 C4:C29 I4:I27">
    <cfRule type="cellIs" priority="4" dxfId="1" operator="equal" stopIfTrue="1">
      <formula>0</formula>
    </cfRule>
  </conditionalFormatting>
  <conditionalFormatting sqref="I29 C4:C29 F4:F29 I4:I27">
    <cfRule type="top10" priority="3" dxfId="0" stopIfTrue="1" rank="1"/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 Thieke</cp:lastModifiedBy>
  <cp:lastPrinted>2018-01-04T22:30:03Z</cp:lastPrinted>
  <dcterms:created xsi:type="dcterms:W3CDTF">2013-09-23T21:13:17Z</dcterms:created>
  <dcterms:modified xsi:type="dcterms:W3CDTF">2024-04-18T03:26:34Z</dcterms:modified>
  <cp:category/>
  <cp:version/>
  <cp:contentType/>
  <cp:contentStatus/>
</cp:coreProperties>
</file>